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20" windowWidth="29040" windowHeight="15840" tabRatio="811"/>
  </bookViews>
  <sheets>
    <sheet name="ESCROW 2.0" sheetId="14" r:id="rId1"/>
  </sheets>
  <definedNames>
    <definedName name="_xlnm.Print_Area" localSheetId="0">'ESCROW 2.0'!$A$1:$AA$50</definedName>
  </definedNames>
  <calcPr calcId="145621"/>
</workbook>
</file>

<file path=xl/calcChain.xml><?xml version="1.0" encoding="utf-8"?>
<calcChain xmlns="http://schemas.openxmlformats.org/spreadsheetml/2006/main">
  <c r="O8" i="14" l="1"/>
  <c r="N8" i="14"/>
  <c r="M8" i="14"/>
  <c r="K10" i="14"/>
  <c r="J10" i="14"/>
  <c r="I10" i="14"/>
  <c r="H10" i="14"/>
  <c r="L10" i="14" l="1"/>
  <c r="D17" i="14"/>
  <c r="D15" i="14"/>
  <c r="D13" i="14"/>
  <c r="P17" i="14"/>
  <c r="Q17" i="14" l="1"/>
  <c r="P15" i="14"/>
  <c r="Q15" i="14" s="1"/>
  <c r="X14" i="14" l="1"/>
  <c r="W14" i="14" s="1"/>
  <c r="X13" i="14"/>
  <c r="W13" i="14" s="1"/>
  <c r="X12" i="14"/>
  <c r="W12" i="14" s="1"/>
  <c r="U12" i="14"/>
  <c r="V12" i="14" s="1"/>
  <c r="U13" i="14"/>
  <c r="V13" i="14" s="1"/>
  <c r="U14" i="14"/>
  <c r="V14" i="14" s="1"/>
  <c r="S11" i="14"/>
  <c r="U11" i="14" s="1"/>
  <c r="V11" i="14" s="1"/>
  <c r="S10" i="14"/>
  <c r="U10" i="14" s="1"/>
  <c r="S18" i="14" l="1"/>
  <c r="X10" i="14"/>
  <c r="W10" i="14" s="1"/>
  <c r="X11" i="14"/>
  <c r="U18" i="14"/>
  <c r="W11" i="14"/>
  <c r="V10" i="14"/>
  <c r="V18" i="14" s="1"/>
  <c r="F10" i="14"/>
  <c r="D11" i="14"/>
  <c r="K11" i="14" l="1"/>
  <c r="J11" i="14"/>
  <c r="I11" i="14"/>
  <c r="H11" i="14"/>
  <c r="F11" i="14"/>
  <c r="W18" i="14"/>
  <c r="P13" i="14"/>
  <c r="Q13" i="14" s="1"/>
  <c r="X18" i="14"/>
  <c r="L11" i="14" l="1"/>
  <c r="E12" i="14"/>
  <c r="F12" i="14" l="1"/>
  <c r="F13" i="14" s="1"/>
  <c r="E14" i="14" s="1"/>
  <c r="P11" i="14"/>
  <c r="Q11" i="14" s="1"/>
  <c r="F14" i="14" l="1"/>
  <c r="F15" i="14" s="1"/>
  <c r="I12" i="14"/>
  <c r="J12" i="14"/>
  <c r="K12" i="14"/>
  <c r="H12" i="14"/>
  <c r="L12" i="14"/>
  <c r="E16" i="14"/>
  <c r="E9" i="14" s="1"/>
  <c r="H14" i="14"/>
  <c r="K14" i="14"/>
  <c r="J14" i="14"/>
  <c r="I14" i="14"/>
  <c r="L14" i="14"/>
  <c r="P10" i="14"/>
  <c r="Q10" i="14" s="1"/>
  <c r="J8" i="14" l="1"/>
  <c r="I8" i="14"/>
  <c r="H8" i="14"/>
  <c r="P12" i="14"/>
  <c r="Q12" i="14" s="1"/>
  <c r="P14" i="14"/>
  <c r="Q14" i="14" s="1"/>
  <c r="F16" i="14"/>
  <c r="F17" i="14" s="1"/>
  <c r="K16" i="14"/>
  <c r="K8" i="14" s="1"/>
  <c r="H16" i="14"/>
  <c r="L16" i="14"/>
  <c r="L8" i="14" s="1"/>
  <c r="J16" i="14"/>
  <c r="I16" i="14"/>
  <c r="P8" i="14" l="1"/>
  <c r="P16" i="14"/>
  <c r="Q16" i="14" s="1"/>
</calcChain>
</file>

<file path=xl/comments1.xml><?xml version="1.0" encoding="utf-8"?>
<comments xmlns="http://schemas.openxmlformats.org/spreadsheetml/2006/main">
  <authors>
    <author>Author</author>
  </authors>
  <commentList>
    <comment ref="E8" authorId="0">
      <text>
        <r>
          <rPr>
            <b/>
            <sz val="8"/>
            <color indexed="81"/>
            <rFont val="Arial"/>
            <family val="2"/>
          </rPr>
          <t>Gains Credited:</t>
        </r>
        <r>
          <rPr>
            <sz val="8"/>
            <color indexed="81"/>
            <rFont val="Arial"/>
            <family val="2"/>
          </rPr>
          <t xml:space="preserve">
This is the monthly gain or loss
in your brokerage account.
You may determine this by
looking at your monthly statement
balance and subtracting the
balance on the previous line.</t>
        </r>
      </text>
    </comment>
    <comment ref="S9" authorId="0">
      <text>
        <r>
          <rPr>
            <b/>
            <sz val="8"/>
            <color indexed="81"/>
            <rFont val="Arial"/>
            <family val="2"/>
          </rPr>
          <t>Net Cost:</t>
        </r>
        <r>
          <rPr>
            <sz val="8"/>
            <color indexed="81"/>
            <rFont val="Arial"/>
            <family val="2"/>
          </rPr>
          <t xml:space="preserve">
Input the net cost in today's dollars of each
future expense.
The net cost is the purchase price minus any
resale value if applicable.</t>
        </r>
      </text>
    </comment>
    <comment ref="T9" authorId="0">
      <text>
        <r>
          <rPr>
            <b/>
            <sz val="8"/>
            <color indexed="81"/>
            <rFont val="Arial"/>
            <family val="2"/>
          </rPr>
          <t>Frequency:</t>
        </r>
        <r>
          <rPr>
            <sz val="8"/>
            <color indexed="81"/>
            <rFont val="Arial"/>
            <family val="2"/>
          </rPr>
          <t xml:space="preserve">
How often will you need to
make this expenditure?</t>
        </r>
      </text>
    </comment>
    <comment ref="R20" authorId="0">
      <text>
        <r>
          <rPr>
            <b/>
            <sz val="8"/>
            <color indexed="81"/>
            <rFont val="Arial"/>
            <family val="2"/>
          </rPr>
          <t>Assumed Rate of Return:</t>
        </r>
        <r>
          <rPr>
            <sz val="8"/>
            <color indexed="81"/>
            <rFont val="Arial"/>
            <family val="2"/>
          </rPr>
          <t xml:space="preserve">
Analysis is run in today's dollars not future
inflated dollars. Input the inflation-adjusted
"real" rate of return.
The inflation-adjusted rate of return
= (nominal ROR) – (annual inflation rate).
Inflation-adjusted average returns for the
S&amp;P 500 have been between 5% and 8%
over a few selected 30-year periods. The
bottom line is that using a rate of return of
6% or 7% is a reasonable bet for long-term
planning.</t>
        </r>
      </text>
    </comment>
  </commentList>
</comments>
</file>

<file path=xl/sharedStrings.xml><?xml version="1.0" encoding="utf-8"?>
<sst xmlns="http://schemas.openxmlformats.org/spreadsheetml/2006/main" count="55" uniqueCount="46">
  <si>
    <t>Capital Gains</t>
  </si>
  <si>
    <t>Roof</t>
  </si>
  <si>
    <t>HVAC</t>
  </si>
  <si>
    <t>Auto 1</t>
  </si>
  <si>
    <t>Auto 2</t>
  </si>
  <si>
    <t>Freq.
in Yrs.</t>
  </si>
  <si>
    <t>Eff. Exp.
Annually</t>
  </si>
  <si>
    <t>Eff. Exp.
Monthly</t>
  </si>
  <si>
    <t>Home, Replace roof</t>
  </si>
  <si>
    <t>Home, Replace furnace</t>
  </si>
  <si>
    <t>Home, Replace water heater</t>
  </si>
  <si>
    <t>Log of Transactions</t>
  </si>
  <si>
    <t>Date</t>
  </si>
  <si>
    <t>Memo</t>
  </si>
  <si>
    <t>Balance</t>
  </si>
  <si>
    <t>(+) Amount of Deposit</t>
  </si>
  <si>
    <t>Transaction Breakdown</t>
  </si>
  <si>
    <t>Net Cost</t>
  </si>
  <si>
    <t>Water Heater</t>
  </si>
  <si>
    <t>PV Exp. Monthly</t>
  </si>
  <si>
    <t>Assumed ROR</t>
  </si>
  <si>
    <t>PV Exp. Annually</t>
  </si>
  <si>
    <t>Total</t>
  </si>
  <si>
    <t>Contribution</t>
  </si>
  <si>
    <t>Opening 1 of 2</t>
  </si>
  <si>
    <t>Opening 2 of 2</t>
  </si>
  <si>
    <t>Name</t>
  </si>
  <si>
    <t>Vehicle for Him</t>
  </si>
  <si>
    <t>Vehicle for Her</t>
  </si>
  <si>
    <t>Description</t>
  </si>
  <si>
    <t>Step 1</t>
  </si>
  <si>
    <t>Step 3</t>
  </si>
  <si>
    <t>Step 2</t>
  </si>
  <si>
    <t>Large 1-Time Expense Computations</t>
  </si>
  <si>
    <t>#1</t>
  </si>
  <si>
    <t>#2</t>
  </si>
  <si>
    <t>#3</t>
  </si>
  <si>
    <t>#4</t>
  </si>
  <si>
    <t>#5</t>
  </si>
  <si>
    <t>#6</t>
  </si>
  <si>
    <t>#7</t>
  </si>
  <si>
    <r>
      <t>(</t>
    </r>
    <r>
      <rPr>
        <sz val="10"/>
        <rFont val="Calibri"/>
        <family val="2"/>
      </rPr>
      <t>±</t>
    </r>
    <r>
      <rPr>
        <sz val="10"/>
        <rFont val="Arial"/>
        <family val="2"/>
      </rPr>
      <t>)
Gains Credited</t>
    </r>
  </si>
  <si>
    <t>(-)
Amount of Withdrawal</t>
  </si>
  <si>
    <t>Subtotal</t>
  </si>
  <si>
    <t>Escrow 2.0 Calculator by DesigningFI.com</t>
  </si>
  <si>
    <t>Purpose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</si>
</sst>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quot;$&quot;#,##0"/>
    <numFmt numFmtId="166" formatCode="&quot;$&quot;#,##0.00"/>
  </numFmts>
  <fonts count="52" x14ac:knownFonts="1">
    <font>
      <sz val="10"/>
      <name val="Arial"/>
    </font>
    <font>
      <sz val="11"/>
      <color theme="1"/>
      <name val="Calibri"/>
      <family val="2"/>
      <scheme val="minor"/>
    </font>
    <font>
      <sz val="11"/>
      <color theme="1"/>
      <name val="Calibri"/>
      <family val="2"/>
      <scheme val="minor"/>
    </font>
    <font>
      <sz val="10"/>
      <name val="Arial"/>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i/>
      <sz val="10"/>
      <name val="Arial"/>
      <family val="2"/>
    </font>
    <font>
      <sz val="8"/>
      <name val="Arial"/>
      <family val="2"/>
    </font>
    <font>
      <b/>
      <sz val="10"/>
      <color theme="1"/>
      <name val="Arial"/>
      <family val="2"/>
    </font>
    <font>
      <sz val="10"/>
      <name val="Tahoma"/>
      <family val="2"/>
    </font>
    <font>
      <u/>
      <sz val="10"/>
      <color indexed="12"/>
      <name val="Arial"/>
      <family val="2"/>
    </font>
    <font>
      <sz val="11"/>
      <name val="Calibri"/>
      <family val="2"/>
      <scheme val="minor"/>
    </font>
    <font>
      <u/>
      <sz val="11"/>
      <color indexed="12"/>
      <name val="Calibri"/>
      <family val="2"/>
    </font>
    <font>
      <u/>
      <sz val="10"/>
      <color indexed="12"/>
      <name val="Tahoma"/>
      <family val="2"/>
    </font>
    <font>
      <b/>
      <sz val="11"/>
      <color theme="3"/>
      <name val="Calibri"/>
      <family val="2"/>
      <scheme val="minor"/>
    </font>
    <font>
      <b/>
      <sz val="11"/>
      <color theme="0"/>
      <name val="Calibri"/>
      <family val="2"/>
      <scheme val="minor"/>
    </font>
    <font>
      <u/>
      <sz val="12"/>
      <color rgb="FF000064"/>
      <name val="Calibri"/>
      <family val="2"/>
      <scheme val="minor"/>
    </font>
    <font>
      <b/>
      <sz val="16"/>
      <color theme="1" tint="0.24994659260841701"/>
      <name val="Cambria"/>
      <family val="2"/>
      <scheme val="major"/>
    </font>
    <font>
      <b/>
      <sz val="11"/>
      <color theme="1" tint="0.24994659260841701"/>
      <name val="Cambria"/>
      <family val="2"/>
      <scheme val="major"/>
    </font>
    <font>
      <i/>
      <sz val="11"/>
      <color theme="1" tint="0.34998626667073579"/>
      <name val="Calibri"/>
      <family val="2"/>
      <scheme val="minor"/>
    </font>
    <font>
      <sz val="11"/>
      <color theme="1" tint="0.24994659260841701"/>
      <name val="Calibri"/>
      <family val="2"/>
      <scheme val="minor"/>
    </font>
    <font>
      <b/>
      <sz val="12"/>
      <color theme="0"/>
      <name val="Arial"/>
      <family val="2"/>
    </font>
    <font>
      <sz val="12"/>
      <color theme="0"/>
      <name val="Arial"/>
      <family val="2"/>
    </font>
    <font>
      <sz val="12"/>
      <name val="Arial"/>
      <family val="2"/>
    </font>
    <font>
      <i/>
      <sz val="12"/>
      <name val="Arial"/>
      <family val="2"/>
    </font>
    <font>
      <sz val="10"/>
      <color theme="1"/>
      <name val="Arial"/>
      <family val="2"/>
    </font>
    <font>
      <i/>
      <sz val="10"/>
      <color theme="1"/>
      <name val="Arial"/>
      <family val="2"/>
    </font>
    <font>
      <b/>
      <i/>
      <sz val="10"/>
      <name val="Arial"/>
      <family val="2"/>
    </font>
    <font>
      <b/>
      <sz val="8"/>
      <color indexed="81"/>
      <name val="Arial"/>
      <family val="2"/>
    </font>
    <font>
      <sz val="8"/>
      <color indexed="81"/>
      <name val="Arial"/>
      <family val="2"/>
    </font>
    <font>
      <sz val="10"/>
      <name val="Calibri"/>
      <family val="2"/>
    </font>
    <font>
      <u/>
      <sz val="11"/>
      <color theme="10"/>
      <name val="Calibri"/>
      <family val="2"/>
      <scheme val="minor"/>
    </font>
    <font>
      <sz val="11"/>
      <color rgb="FF3F3F76"/>
      <name val="Calibri"/>
      <family val="2"/>
      <scheme val="minor"/>
    </font>
    <font>
      <b/>
      <sz val="36"/>
      <color theme="0"/>
      <name val="Arial"/>
      <family val="2"/>
    </font>
    <font>
      <b/>
      <sz val="36"/>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3"/>
        <bgColor indexed="64"/>
      </patternFill>
    </fill>
    <fill>
      <patternFill patternType="solid">
        <fgColor theme="4" tint="0.79998168889431442"/>
        <bgColor indexed="65"/>
      </patternFill>
    </fill>
    <fill>
      <patternFill patternType="solid">
        <fgColor theme="0" tint="-0.14996795556505021"/>
        <bgColor indexed="64"/>
      </patternFill>
    </fill>
    <fill>
      <patternFill patternType="solid">
        <fgColor theme="6" tint="0.79998168889431442"/>
        <bgColor indexed="64"/>
      </patternFill>
    </fill>
    <fill>
      <patternFill patternType="solid">
        <fgColor rgb="FF20394C"/>
        <bgColor indexed="64"/>
      </patternFill>
    </fill>
    <fill>
      <patternFill patternType="solid">
        <fgColor theme="4" tint="-0.499984740745262"/>
        <bgColor indexed="64"/>
      </patternFill>
    </fill>
    <fill>
      <patternFill patternType="solid">
        <fgColor rgb="FFFFCC99"/>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rgb="FF155776"/>
      </bottom>
      <diagonal/>
    </border>
    <border>
      <left/>
      <right/>
      <top/>
      <bottom style="medium">
        <color rgb="FF00B0F0"/>
      </bottom>
      <diagonal/>
    </border>
    <border>
      <left/>
      <right/>
      <top style="thin">
        <color theme="1" tint="0.499984740745262"/>
      </top>
      <bottom style="thin">
        <color theme="1" tint="0.499984740745262"/>
      </bottom>
      <diagonal/>
    </border>
    <border>
      <left/>
      <right/>
      <top style="thin">
        <color rgb="FF00B0F0"/>
      </top>
      <bottom style="thin">
        <color rgb="FF00B0F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8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4" fontId="3"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5" fillId="23"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6" fillId="0" borderId="0"/>
    <xf numFmtId="0" fontId="27" fillId="0" borderId="0" applyNumberFormat="0" applyFill="0" applyBorder="0" applyAlignment="0" applyProtection="0">
      <alignment vertical="top"/>
      <protection locked="0"/>
    </xf>
    <xf numFmtId="0" fontId="2" fillId="0" borderId="0"/>
    <xf numFmtId="0" fontId="29" fillId="0" borderId="0" applyNumberFormat="0" applyFill="0" applyBorder="0" applyAlignment="0" applyProtection="0">
      <alignment vertical="top"/>
      <protection locked="0"/>
    </xf>
    <xf numFmtId="0" fontId="26" fillId="0" borderId="0"/>
    <xf numFmtId="0" fontId="30" fillId="0" borderId="0" applyNumberFormat="0" applyFill="0" applyBorder="0" applyAlignment="0" applyProtection="0">
      <alignment vertical="top"/>
      <protection locked="0"/>
    </xf>
    <xf numFmtId="44" fontId="22" fillId="0" borderId="0" applyFont="0" applyFill="0" applyBorder="0" applyAlignment="0" applyProtection="0"/>
    <xf numFmtId="9" fontId="22" fillId="0" borderId="0" applyFont="0" applyFill="0" applyBorder="0" applyAlignment="0" applyProtection="0"/>
    <xf numFmtId="0" fontId="28" fillId="0" borderId="0"/>
    <xf numFmtId="0" fontId="33" fillId="0" borderId="0" applyNumberFormat="0" applyFill="0" applyBorder="0" applyAlignment="0" applyProtection="0"/>
    <xf numFmtId="0" fontId="34" fillId="0" borderId="14" applyNumberFormat="0" applyFill="0" applyProtection="0">
      <alignment vertical="center"/>
    </xf>
    <xf numFmtId="0" fontId="35" fillId="0" borderId="15" applyNumberFormat="0" applyFill="0" applyProtection="0">
      <alignment vertical="center"/>
    </xf>
    <xf numFmtId="0" fontId="36" fillId="0" borderId="16" applyNumberFormat="0" applyProtection="0">
      <alignment vertical="center"/>
    </xf>
    <xf numFmtId="166" fontId="37" fillId="27" borderId="0" applyFont="0" applyFill="0" applyBorder="0" applyAlignment="0" applyProtection="0"/>
    <xf numFmtId="0" fontId="37" fillId="28" borderId="0" applyNumberFormat="0" applyFont="0" applyAlignment="0">
      <alignment horizontal="center" vertical="center" wrapText="1"/>
    </xf>
    <xf numFmtId="10" fontId="28" fillId="0" borderId="0" applyFont="0" applyFill="0" applyBorder="0" applyAlignment="0" applyProtection="0"/>
    <xf numFmtId="1" fontId="37" fillId="26" borderId="0" applyFont="0" applyFill="0" applyBorder="0" applyAlignment="0"/>
    <xf numFmtId="14" fontId="37" fillId="0" borderId="0" applyFont="0" applyFill="0" applyBorder="0" applyAlignment="0"/>
    <xf numFmtId="0" fontId="31" fillId="0" borderId="17" applyNumberFormat="0" applyFill="0" applyProtection="0">
      <alignment vertical="center"/>
    </xf>
    <xf numFmtId="0" fontId="37" fillId="27" borderId="16" applyNumberFormat="0" applyProtection="0">
      <alignment horizontal="right"/>
    </xf>
    <xf numFmtId="0" fontId="32" fillId="29" borderId="0" applyNumberFormat="0" applyBorder="0" applyProtection="0">
      <alignment vertical="center" wrapText="1"/>
    </xf>
    <xf numFmtId="166" fontId="37" fillId="27" borderId="0" applyFont="0" applyFill="0" applyBorder="0" applyProtection="0">
      <alignment horizontal="right" indent="2"/>
    </xf>
    <xf numFmtId="0" fontId="32" fillId="30" borderId="0" applyBorder="0" applyProtection="0">
      <alignment horizontal="right" vertical="center" wrapText="1" indent="2"/>
    </xf>
    <xf numFmtId="0" fontId="2" fillId="0" borderId="0"/>
    <xf numFmtId="0" fontId="2" fillId="0" borderId="0"/>
    <xf numFmtId="0" fontId="2" fillId="0" borderId="0"/>
    <xf numFmtId="0" fontId="2" fillId="0" borderId="0"/>
    <xf numFmtId="0" fontId="2" fillId="0" borderId="0"/>
    <xf numFmtId="0" fontId="1" fillId="0" borderId="0"/>
    <xf numFmtId="0" fontId="48" fillId="0" borderId="0" applyNumberFormat="0" applyFill="0" applyBorder="0" applyAlignment="0" applyProtection="0"/>
    <xf numFmtId="0" fontId="49" fillId="31" borderId="22" applyNumberFormat="0" applyAlignment="0" applyProtection="0"/>
    <xf numFmtId="0" fontId="2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cellStyleXfs>
  <cellXfs count="97">
    <xf numFmtId="0" fontId="0" fillId="0" borderId="0" xfId="0"/>
    <xf numFmtId="164" fontId="22" fillId="0" borderId="0" xfId="0" applyNumberFormat="1" applyFont="1" applyAlignment="1">
      <alignment horizontal="left" vertical="center" shrinkToFit="1"/>
    </xf>
    <xf numFmtId="0" fontId="23"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center" vertical="center" wrapText="1"/>
    </xf>
    <xf numFmtId="166" fontId="22" fillId="0" borderId="0" xfId="0" applyNumberFormat="1" applyFont="1" applyAlignment="1">
      <alignment horizontal="center" vertical="center" wrapText="1"/>
    </xf>
    <xf numFmtId="166" fontId="22" fillId="0" borderId="0" xfId="0" applyNumberFormat="1" applyFont="1" applyAlignment="1">
      <alignment horizontal="center" vertical="center"/>
    </xf>
    <xf numFmtId="0" fontId="22" fillId="0" borderId="0" xfId="0" applyFont="1" applyFill="1" applyAlignment="1">
      <alignment horizontal="center" vertical="center"/>
    </xf>
    <xf numFmtId="1" fontId="42" fillId="0" borderId="12" xfId="46" applyNumberFormat="1" applyFont="1" applyFill="1" applyBorder="1" applyAlignment="1">
      <alignment horizontal="center" vertical="center" shrinkToFit="1"/>
    </xf>
    <xf numFmtId="165" fontId="22" fillId="0" borderId="12" xfId="48" applyNumberFormat="1" applyFont="1" applyFill="1" applyBorder="1" applyAlignment="1">
      <alignment horizontal="center" vertical="center" shrinkToFit="1"/>
    </xf>
    <xf numFmtId="1" fontId="42" fillId="24" borderId="12" xfId="46" applyNumberFormat="1" applyFont="1" applyFill="1" applyBorder="1" applyAlignment="1">
      <alignment horizontal="center" vertical="center" wrapText="1" shrinkToFit="1"/>
    </xf>
    <xf numFmtId="14" fontId="25" fillId="24" borderId="0" xfId="46" applyNumberFormat="1" applyFont="1" applyFill="1" applyBorder="1" applyAlignment="1">
      <alignment horizontal="left" vertical="center"/>
    </xf>
    <xf numFmtId="165" fontId="4" fillId="24" borderId="0" xfId="48" applyNumberFormat="1" applyFont="1" applyFill="1" applyBorder="1" applyAlignment="1">
      <alignment horizontal="center" vertical="center"/>
    </xf>
    <xf numFmtId="165" fontId="42" fillId="24" borderId="12" xfId="46" applyNumberFormat="1" applyFont="1" applyFill="1" applyBorder="1" applyAlignment="1">
      <alignment horizontal="center" vertical="center" shrinkToFit="1"/>
    </xf>
    <xf numFmtId="165" fontId="42" fillId="24" borderId="12" xfId="46" applyNumberFormat="1" applyFont="1" applyFill="1" applyBorder="1" applyAlignment="1">
      <alignment horizontal="center" vertical="center" wrapText="1" shrinkToFit="1"/>
    </xf>
    <xf numFmtId="14" fontId="44" fillId="24" borderId="0" xfId="48" applyNumberFormat="1" applyFont="1" applyFill="1" applyBorder="1" applyAlignment="1">
      <alignment horizontal="center" vertical="center"/>
    </xf>
    <xf numFmtId="165" fontId="42" fillId="0" borderId="12" xfId="46" applyNumberFormat="1" applyFont="1" applyFill="1" applyBorder="1" applyAlignment="1">
      <alignment horizontal="center" vertical="center" shrinkToFit="1"/>
    </xf>
    <xf numFmtId="165" fontId="42" fillId="0" borderId="12" xfId="46" applyNumberFormat="1" applyFont="1" applyFill="1" applyBorder="1" applyAlignment="1">
      <alignment horizontal="center" shrinkToFit="1"/>
    </xf>
    <xf numFmtId="1" fontId="42" fillId="0" borderId="12" xfId="46" applyNumberFormat="1" applyFont="1" applyFill="1" applyBorder="1" applyAlignment="1">
      <alignment horizontal="center" shrinkToFit="1"/>
    </xf>
    <xf numFmtId="0" fontId="22" fillId="24" borderId="0" xfId="0" applyFont="1" applyFill="1" applyAlignment="1">
      <alignment horizontal="center" vertical="center"/>
    </xf>
    <xf numFmtId="165" fontId="42" fillId="24" borderId="12" xfId="46" applyNumberFormat="1" applyFont="1" applyFill="1" applyBorder="1" applyAlignment="1">
      <alignment horizontal="center" shrinkToFit="1"/>
    </xf>
    <xf numFmtId="0" fontId="42" fillId="24" borderId="0" xfId="46" applyFont="1" applyFill="1" applyAlignment="1">
      <alignment vertical="center"/>
    </xf>
    <xf numFmtId="10" fontId="42" fillId="0" borderId="12" xfId="46" applyNumberFormat="1" applyFont="1" applyFill="1" applyBorder="1" applyAlignment="1">
      <alignment horizontal="center" vertical="center" shrinkToFit="1"/>
    </xf>
    <xf numFmtId="44" fontId="22" fillId="24" borderId="12" xfId="0" applyNumberFormat="1" applyFont="1" applyFill="1" applyBorder="1" applyAlignment="1">
      <alignment horizontal="center" vertical="center" wrapText="1"/>
    </xf>
    <xf numFmtId="44" fontId="22" fillId="0" borderId="13" xfId="0" applyNumberFormat="1" applyFont="1" applyFill="1" applyBorder="1" applyAlignment="1">
      <alignment horizontal="left" vertical="center" shrinkToFit="1"/>
    </xf>
    <xf numFmtId="44" fontId="22" fillId="0" borderId="13" xfId="0" applyNumberFormat="1" applyFont="1" applyBorder="1" applyAlignment="1">
      <alignment horizontal="center" vertical="center" shrinkToFit="1"/>
    </xf>
    <xf numFmtId="44" fontId="22" fillId="0" borderId="13" xfId="40" applyNumberFormat="1" applyFont="1" applyBorder="1" applyAlignment="1">
      <alignment horizontal="center" vertical="center" shrinkToFit="1"/>
    </xf>
    <xf numFmtId="44" fontId="22" fillId="0" borderId="13" xfId="0" applyNumberFormat="1" applyFont="1" applyBorder="1" applyAlignment="1">
      <alignment vertical="center" shrinkToFit="1"/>
    </xf>
    <xf numFmtId="44" fontId="22" fillId="0" borderId="13" xfId="40" applyNumberFormat="1" applyFont="1" applyBorder="1" applyAlignment="1">
      <alignment horizontal="center" vertical="center"/>
    </xf>
    <xf numFmtId="44" fontId="22" fillId="0" borderId="13" xfId="0" applyNumberFormat="1" applyFont="1" applyBorder="1" applyAlignment="1">
      <alignment horizontal="center" vertical="center"/>
    </xf>
    <xf numFmtId="44" fontId="22" fillId="0" borderId="13" xfId="0" applyNumberFormat="1" applyFont="1" applyBorder="1" applyAlignment="1">
      <alignment vertical="center"/>
    </xf>
    <xf numFmtId="164" fontId="22" fillId="0" borderId="10" xfId="0" applyNumberFormat="1" applyFont="1" applyBorder="1" applyAlignment="1">
      <alignment horizontal="center" vertical="center" shrinkToFit="1"/>
    </xf>
    <xf numFmtId="164" fontId="22" fillId="0" borderId="13" xfId="0" applyNumberFormat="1" applyFont="1" applyBorder="1" applyAlignment="1">
      <alignment horizontal="center" vertical="center" shrinkToFit="1"/>
    </xf>
    <xf numFmtId="164" fontId="22" fillId="0" borderId="13" xfId="0" applyNumberFormat="1" applyFont="1" applyFill="1" applyBorder="1" applyAlignment="1">
      <alignment horizontal="center" vertical="center" shrinkToFit="1"/>
    </xf>
    <xf numFmtId="164" fontId="22" fillId="24" borderId="11" xfId="0" applyNumberFormat="1" applyFont="1" applyFill="1" applyBorder="1" applyAlignment="1">
      <alignment horizontal="center" vertical="center" shrinkToFit="1"/>
    </xf>
    <xf numFmtId="166" fontId="22" fillId="24" borderId="0" xfId="0" applyNumberFormat="1" applyFont="1" applyFill="1" applyAlignment="1">
      <alignment horizontal="center" vertical="center"/>
    </xf>
    <xf numFmtId="0" fontId="40" fillId="25" borderId="0" xfId="28" applyNumberFormat="1" applyFont="1" applyFill="1" applyBorder="1" applyAlignment="1">
      <alignment horizontal="center" vertical="center"/>
    </xf>
    <xf numFmtId="0" fontId="41" fillId="0" borderId="0" xfId="0" applyNumberFormat="1" applyFont="1" applyBorder="1" applyAlignment="1">
      <alignment horizontal="left" vertical="center"/>
    </xf>
    <xf numFmtId="0" fontId="40" fillId="25" borderId="0" xfId="0" applyNumberFormat="1" applyFont="1" applyFill="1" applyBorder="1" applyAlignment="1">
      <alignment horizontal="center" vertical="center"/>
    </xf>
    <xf numFmtId="0" fontId="40" fillId="0" borderId="0" xfId="0" applyNumberFormat="1" applyFont="1" applyBorder="1" applyAlignment="1">
      <alignment horizontal="center" vertical="center"/>
    </xf>
    <xf numFmtId="0" fontId="38" fillId="25" borderId="0" xfId="48" applyNumberFormat="1" applyFont="1" applyFill="1" applyBorder="1" applyAlignment="1">
      <alignment horizontal="left"/>
    </xf>
    <xf numFmtId="44" fontId="22" fillId="24" borderId="11" xfId="28" applyNumberFormat="1" applyFont="1" applyFill="1" applyBorder="1" applyAlignment="1">
      <alignment horizontal="center" vertical="center" shrinkToFit="1"/>
    </xf>
    <xf numFmtId="14" fontId="22" fillId="0" borderId="12" xfId="0" applyNumberFormat="1" applyFont="1" applyBorder="1" applyAlignment="1">
      <alignment horizontal="center" vertical="center" shrinkToFit="1"/>
    </xf>
    <xf numFmtId="0" fontId="22" fillId="0" borderId="12" xfId="0" applyFont="1" applyBorder="1" applyAlignment="1">
      <alignment horizontal="left" vertical="center" shrinkToFit="1"/>
    </xf>
    <xf numFmtId="44" fontId="22" fillId="0" borderId="12" xfId="28" applyNumberFormat="1" applyFont="1" applyBorder="1" applyAlignment="1">
      <alignment horizontal="center" vertical="center" shrinkToFit="1"/>
    </xf>
    <xf numFmtId="44" fontId="22" fillId="0" borderId="12" xfId="28" applyNumberFormat="1" applyFont="1" applyFill="1" applyBorder="1" applyAlignment="1">
      <alignment horizontal="center" vertical="center" shrinkToFit="1"/>
    </xf>
    <xf numFmtId="14" fontId="22" fillId="0" borderId="12" xfId="0" applyNumberFormat="1" applyFont="1" applyFill="1" applyBorder="1" applyAlignment="1">
      <alignment horizontal="center" vertical="center" shrinkToFit="1"/>
    </xf>
    <xf numFmtId="0" fontId="22" fillId="0" borderId="12" xfId="0" applyFont="1" applyFill="1" applyBorder="1" applyAlignment="1">
      <alignment horizontal="left" vertical="center" shrinkToFit="1"/>
    </xf>
    <xf numFmtId="44" fontId="22" fillId="24" borderId="13" xfId="28" applyNumberFormat="1" applyFont="1" applyFill="1" applyBorder="1" applyAlignment="1">
      <alignment horizontal="center" vertical="center" wrapText="1" shrinkToFit="1"/>
    </xf>
    <xf numFmtId="0" fontId="38" fillId="25" borderId="0" xfId="48" applyNumberFormat="1" applyFont="1" applyFill="1" applyAlignment="1">
      <alignment horizontal="left"/>
    </xf>
    <xf numFmtId="0" fontId="39" fillId="25" borderId="0" xfId="48" applyNumberFormat="1" applyFont="1" applyFill="1" applyAlignment="1"/>
    <xf numFmtId="0" fontId="39" fillId="25" borderId="0" xfId="48" applyNumberFormat="1" applyFont="1" applyFill="1" applyBorder="1" applyAlignment="1"/>
    <xf numFmtId="44" fontId="22" fillId="24" borderId="12" xfId="0" applyNumberFormat="1" applyFont="1" applyFill="1" applyBorder="1" applyAlignment="1">
      <alignment horizontal="center" vertical="center"/>
    </xf>
    <xf numFmtId="0" fontId="38" fillId="25" borderId="0" xfId="48" applyNumberFormat="1" applyFont="1" applyFill="1" applyBorder="1" applyAlignment="1"/>
    <xf numFmtId="0" fontId="42" fillId="24" borderId="18" xfId="46" applyNumberFormat="1" applyFont="1" applyFill="1" applyBorder="1" applyAlignment="1">
      <alignment horizontal="center" shrinkToFit="1"/>
    </xf>
    <xf numFmtId="0" fontId="42" fillId="24" borderId="0" xfId="46" applyNumberFormat="1" applyFont="1" applyFill="1" applyBorder="1" applyAlignment="1">
      <alignment horizontal="center" shrinkToFit="1"/>
    </xf>
    <xf numFmtId="0" fontId="42" fillId="24" borderId="18" xfId="46" applyNumberFormat="1" applyFont="1" applyFill="1" applyBorder="1" applyAlignment="1">
      <alignment horizontal="center" wrapText="1" shrinkToFit="1"/>
    </xf>
    <xf numFmtId="0" fontId="42" fillId="24" borderId="0" xfId="46" applyNumberFormat="1" applyFont="1" applyFill="1" applyBorder="1" applyAlignment="1">
      <alignment horizontal="center" wrapText="1" shrinkToFit="1"/>
    </xf>
    <xf numFmtId="0" fontId="22" fillId="24" borderId="0" xfId="0" applyNumberFormat="1" applyFont="1" applyFill="1" applyAlignment="1">
      <alignment horizontal="center" wrapText="1"/>
    </xf>
    <xf numFmtId="0" fontId="22" fillId="24" borderId="0" xfId="0" applyNumberFormat="1" applyFont="1" applyFill="1" applyAlignment="1">
      <alignment horizontal="center"/>
    </xf>
    <xf numFmtId="44" fontId="22" fillId="0" borderId="10" xfId="0" applyNumberFormat="1" applyFont="1" applyBorder="1" applyAlignment="1">
      <alignment horizontal="center" vertical="center" shrinkToFit="1"/>
    </xf>
    <xf numFmtId="0" fontId="22" fillId="0" borderId="0" xfId="0" applyFont="1" applyAlignment="1">
      <alignment horizontal="left" vertical="center"/>
    </xf>
    <xf numFmtId="164" fontId="22" fillId="0" borderId="0" xfId="0" applyNumberFormat="1" applyFont="1" applyAlignment="1">
      <alignment horizontal="center" vertical="center" wrapText="1"/>
    </xf>
    <xf numFmtId="14" fontId="22" fillId="0" borderId="0" xfId="0" applyNumberFormat="1" applyFont="1" applyBorder="1" applyAlignment="1">
      <alignment horizontal="center" vertical="center" shrinkToFit="1"/>
    </xf>
    <xf numFmtId="0" fontId="22" fillId="0" borderId="0" xfId="0" applyFont="1" applyBorder="1" applyAlignment="1">
      <alignment horizontal="left" vertical="center" shrinkToFit="1"/>
    </xf>
    <xf numFmtId="44" fontId="22" fillId="0" borderId="0" xfId="28" applyNumberFormat="1" applyFont="1" applyBorder="1" applyAlignment="1">
      <alignment horizontal="center" vertical="center" shrinkToFit="1"/>
    </xf>
    <xf numFmtId="44" fontId="22" fillId="0" borderId="0" xfId="0" applyNumberFormat="1" applyFont="1" applyBorder="1" applyAlignment="1">
      <alignment horizontal="center" vertical="center"/>
    </xf>
    <xf numFmtId="44" fontId="22" fillId="0" borderId="0" xfId="0" applyNumberFormat="1" applyFont="1" applyBorder="1" applyAlignment="1">
      <alignment vertical="center"/>
    </xf>
    <xf numFmtId="0" fontId="50" fillId="25" borderId="0" xfId="44" applyFont="1" applyFill="1" applyAlignment="1">
      <alignment horizontal="left" vertical="center" indent="1"/>
    </xf>
    <xf numFmtId="0" fontId="51" fillId="25" borderId="0" xfId="44" applyFont="1" applyFill="1"/>
    <xf numFmtId="14" fontId="22" fillId="24" borderId="0" xfId="0" applyNumberFormat="1" applyFont="1" applyFill="1" applyBorder="1" applyAlignment="1">
      <alignment horizontal="center" vertical="center" shrinkToFit="1"/>
    </xf>
    <xf numFmtId="0" fontId="22" fillId="24" borderId="0" xfId="0" applyFont="1" applyFill="1" applyBorder="1" applyAlignment="1">
      <alignment horizontal="left" vertical="center" shrinkToFit="1"/>
    </xf>
    <xf numFmtId="44" fontId="22" fillId="24" borderId="0" xfId="28" applyNumberFormat="1" applyFont="1" applyFill="1" applyBorder="1" applyAlignment="1">
      <alignment horizontal="center" vertical="center" shrinkToFit="1"/>
    </xf>
    <xf numFmtId="0" fontId="23" fillId="24" borderId="0" xfId="0" applyFont="1" applyFill="1" applyAlignment="1">
      <alignment horizontal="left" vertical="center"/>
    </xf>
    <xf numFmtId="44" fontId="22" fillId="24" borderId="0" xfId="0" applyNumberFormat="1" applyFont="1" applyFill="1" applyBorder="1" applyAlignment="1">
      <alignment horizontal="center" vertical="center"/>
    </xf>
    <xf numFmtId="44" fontId="22" fillId="24" borderId="0" xfId="0" applyNumberFormat="1" applyFont="1" applyFill="1" applyBorder="1" applyAlignment="1">
      <alignment vertical="center"/>
    </xf>
    <xf numFmtId="14" fontId="22" fillId="24" borderId="11" xfId="0" applyNumberFormat="1" applyFont="1" applyFill="1" applyBorder="1" applyAlignment="1">
      <alignment horizontal="center" vertical="center" wrapText="1" shrinkToFit="1"/>
    </xf>
    <xf numFmtId="14" fontId="22" fillId="24" borderId="12" xfId="0" applyNumberFormat="1" applyFont="1" applyFill="1" applyBorder="1" applyAlignment="1">
      <alignment horizontal="center" vertical="center" wrapText="1" shrinkToFit="1"/>
    </xf>
    <xf numFmtId="0" fontId="22" fillId="24" borderId="11" xfId="0" applyFont="1" applyFill="1" applyBorder="1" applyAlignment="1">
      <alignment horizontal="center" vertical="center" wrapText="1" shrinkToFit="1"/>
    </xf>
    <xf numFmtId="0" fontId="22" fillId="24" borderId="12" xfId="0" applyFont="1" applyFill="1" applyBorder="1" applyAlignment="1">
      <alignment horizontal="center" vertical="center" wrapText="1" shrinkToFit="1"/>
    </xf>
    <xf numFmtId="44" fontId="22" fillId="24" borderId="11" xfId="28" applyNumberFormat="1" applyFont="1" applyFill="1" applyBorder="1" applyAlignment="1">
      <alignment horizontal="center" vertical="center" wrapText="1" shrinkToFit="1"/>
    </xf>
    <xf numFmtId="44" fontId="22" fillId="24" borderId="12" xfId="28" applyNumberFormat="1" applyFont="1" applyFill="1" applyBorder="1" applyAlignment="1">
      <alignment horizontal="center" vertical="center" wrapText="1" shrinkToFit="1"/>
    </xf>
    <xf numFmtId="44" fontId="22" fillId="24" borderId="11" xfId="28" applyNumberFormat="1" applyFont="1" applyFill="1" applyBorder="1" applyAlignment="1">
      <alignment horizontal="center" vertical="center" shrinkToFit="1"/>
    </xf>
    <xf numFmtId="44" fontId="22" fillId="24" borderId="12" xfId="28" applyNumberFormat="1" applyFont="1" applyFill="1" applyBorder="1" applyAlignment="1">
      <alignment horizontal="center" vertical="center" shrinkToFit="1"/>
    </xf>
    <xf numFmtId="14" fontId="43" fillId="0" borderId="19" xfId="46" applyNumberFormat="1" applyFont="1" applyFill="1" applyBorder="1" applyAlignment="1">
      <alignment horizontal="left" vertical="center"/>
    </xf>
    <xf numFmtId="14" fontId="43" fillId="0" borderId="20" xfId="46" applyNumberFormat="1" applyFont="1" applyFill="1" applyBorder="1" applyAlignment="1">
      <alignment horizontal="left" vertical="center"/>
    </xf>
    <xf numFmtId="14" fontId="43" fillId="0" borderId="21" xfId="46" applyNumberFormat="1" applyFont="1" applyFill="1" applyBorder="1" applyAlignment="1">
      <alignment horizontal="left" vertical="center"/>
    </xf>
    <xf numFmtId="14" fontId="23" fillId="0" borderId="19" xfId="48" applyNumberFormat="1" applyFont="1" applyFill="1" applyBorder="1" applyAlignment="1">
      <alignment horizontal="left" vertical="center"/>
    </xf>
    <xf numFmtId="14" fontId="23" fillId="0" borderId="20" xfId="48" applyNumberFormat="1" applyFont="1" applyFill="1" applyBorder="1" applyAlignment="1">
      <alignment horizontal="left" vertical="center"/>
    </xf>
    <xf numFmtId="14" fontId="23" fillId="0" borderId="21" xfId="48" applyNumberFormat="1" applyFont="1" applyFill="1" applyBorder="1" applyAlignment="1">
      <alignment horizontal="left" vertical="center"/>
    </xf>
    <xf numFmtId="0" fontId="42" fillId="24" borderId="19" xfId="46" applyFont="1" applyFill="1" applyBorder="1" applyAlignment="1">
      <alignment horizontal="center" vertical="center" shrinkToFit="1"/>
    </xf>
    <xf numFmtId="0" fontId="42" fillId="24" borderId="20" xfId="46" applyFont="1" applyFill="1" applyBorder="1" applyAlignment="1">
      <alignment horizontal="center" vertical="center" shrinkToFit="1"/>
    </xf>
    <xf numFmtId="0" fontId="42" fillId="24" borderId="21" xfId="46" applyFont="1" applyFill="1" applyBorder="1" applyAlignment="1">
      <alignment horizontal="center" vertical="center" shrinkToFit="1"/>
    </xf>
    <xf numFmtId="0" fontId="43" fillId="0" borderId="19" xfId="46" applyFont="1" applyFill="1" applyBorder="1" applyAlignment="1">
      <alignment horizontal="left"/>
    </xf>
    <xf numFmtId="0" fontId="43" fillId="0" borderId="20" xfId="46" applyFont="1" applyFill="1" applyBorder="1" applyAlignment="1">
      <alignment horizontal="left"/>
    </xf>
    <xf numFmtId="0" fontId="43" fillId="0" borderId="21" xfId="46" applyFont="1" applyFill="1" applyBorder="1" applyAlignment="1">
      <alignment horizontal="left"/>
    </xf>
  </cellXfs>
  <cellStyles count="8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57"/>
    <cellStyle name="Bad" xfId="25" builtinId="27" customBuiltin="1"/>
    <cellStyle name="Calculation" xfId="26" builtinId="22" customBuiltin="1"/>
    <cellStyle name="Check Cell" xfId="27" builtinId="23" customBuiltin="1"/>
    <cellStyle name="Currency" xfId="28" builtinId="4"/>
    <cellStyle name="Currency 2" xfId="50"/>
    <cellStyle name="Date" xfId="61"/>
    <cellStyle name="Explanatory Text" xfId="29" builtinId="53" customBuiltin="1"/>
    <cellStyle name="Explanatory Text 2" xfId="56"/>
    <cellStyle name="Good" xfId="30" builtinId="26" customBuiltin="1"/>
    <cellStyle name="Heading 1" xfId="31" builtinId="16" customBuiltin="1"/>
    <cellStyle name="Heading 1 2" xfId="54"/>
    <cellStyle name="Heading 2" xfId="32" builtinId="17" customBuiltin="1"/>
    <cellStyle name="Heading 2 2" xfId="55"/>
    <cellStyle name="Heading 3" xfId="33" builtinId="18" customBuiltin="1"/>
    <cellStyle name="Heading 3 2" xfId="62"/>
    <cellStyle name="Heading 4" xfId="34" builtinId="19" customBuiltin="1"/>
    <cellStyle name="Heading 4 2" xfId="64"/>
    <cellStyle name="Heading 4 Right aligned" xfId="66"/>
    <cellStyle name="Hyperlink" xfId="45" builtinId="8" customBuiltin="1"/>
    <cellStyle name="Hyperlink 2" xfId="49"/>
    <cellStyle name="Hyperlink 3" xfId="47"/>
    <cellStyle name="Hyperlink 4" xfId="53"/>
    <cellStyle name="Hyperlink 5" xfId="75"/>
    <cellStyle name="Hyperlink 6" xfId="73"/>
    <cellStyle name="Input" xfId="35" builtinId="20" customBuiltin="1"/>
    <cellStyle name="Input 2" xfId="63"/>
    <cellStyle name="Input 3" xfId="74"/>
    <cellStyle name="Linked Cell" xfId="36" builtinId="24" customBuiltin="1"/>
    <cellStyle name="Loan Summary" xfId="58"/>
    <cellStyle name="Neutral" xfId="37" builtinId="28" customBuiltin="1"/>
    <cellStyle name="Normal" xfId="0" builtinId="0"/>
    <cellStyle name="Normal 2" xfId="48"/>
    <cellStyle name="Normal 3" xfId="46"/>
    <cellStyle name="Normal 3 2" xfId="67"/>
    <cellStyle name="Normal 3 2 2" xfId="70"/>
    <cellStyle name="Normal 3 2 2 2" xfId="80"/>
    <cellStyle name="Normal 3 2 3" xfId="77"/>
    <cellStyle name="Normal 3 3" xfId="68"/>
    <cellStyle name="Normal 3 3 2" xfId="71"/>
    <cellStyle name="Normal 3 3 2 2" xfId="81"/>
    <cellStyle name="Normal 3 3 3" xfId="78"/>
    <cellStyle name="Normal 3 4" xfId="69"/>
    <cellStyle name="Normal 3 4 2" xfId="79"/>
    <cellStyle name="Normal 3 5" xfId="76"/>
    <cellStyle name="Normal 4" xfId="52"/>
    <cellStyle name="Normal 5" xfId="44"/>
    <cellStyle name="Normal 6" xfId="72"/>
    <cellStyle name="Note" xfId="38" builtinId="10" customBuiltin="1"/>
    <cellStyle name="Number" xfId="60"/>
    <cellStyle name="Output" xfId="39" builtinId="21" customBuiltin="1"/>
    <cellStyle name="Percent" xfId="40" builtinId="5"/>
    <cellStyle name="Percent 2" xfId="51"/>
    <cellStyle name="Percent 3" xfId="59"/>
    <cellStyle name="Table Amount" xfId="6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s://designingfi.com/become-your-own-escrow-in-a-brokerage-account/" TargetMode="External"/></Relationships>
</file>

<file path=xl/drawings/drawing1.xml><?xml version="1.0" encoding="utf-8"?>
<xdr:wsDr xmlns:xdr="http://schemas.openxmlformats.org/drawingml/2006/spreadsheetDrawing" xmlns:a="http://schemas.openxmlformats.org/drawingml/2006/main">
  <xdr:oneCellAnchor>
    <xdr:from>
      <xdr:col>17</xdr:col>
      <xdr:colOff>0</xdr:colOff>
      <xdr:row>7</xdr:row>
      <xdr:rowOff>0</xdr:rowOff>
    </xdr:from>
    <xdr:ext cx="6048375" cy="294953"/>
    <xdr:sp macro="" textlink="">
      <xdr:nvSpPr>
        <xdr:cNvPr id="2" name="TextBox 1">
          <a:extLst>
            <a:ext uri="{FF2B5EF4-FFF2-40B4-BE49-F238E27FC236}">
              <a16:creationId xmlns:a16="http://schemas.microsoft.com/office/drawing/2014/main" xmlns="" id="{698E953A-F595-47D0-8457-BBB7577F4EBA}"/>
            </a:ext>
          </a:extLst>
        </xdr:cNvPr>
        <xdr:cNvSpPr txBox="1"/>
      </xdr:nvSpPr>
      <xdr:spPr>
        <a:xfrm>
          <a:off x="10934700" y="200025"/>
          <a:ext cx="6048375" cy="294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0" bIns="0" rtlCol="0" anchor="t">
          <a:spAutoFit/>
        </a:bodyPr>
        <a:lstStyle/>
        <a:p>
          <a:r>
            <a:rPr lang="en-US" sz="1000">
              <a:latin typeface="Arial" panose="020B0604020202020204" pitchFamily="34" charset="0"/>
              <a:cs typeface="Arial" panose="020B0604020202020204" pitchFamily="34" charset="0"/>
            </a:rPr>
            <a:t>Input your 1-time expenses and compute the amortization based on the assumed frequency of expenditures and assumed rate</a:t>
          </a:r>
          <a:r>
            <a:rPr lang="en-US" sz="1000" baseline="0">
              <a:latin typeface="Arial" panose="020B0604020202020204" pitchFamily="34" charset="0"/>
              <a:cs typeface="Arial" panose="020B0604020202020204" pitchFamily="34" charset="0"/>
            </a:rPr>
            <a:t> of return (</a:t>
          </a:r>
          <a:r>
            <a:rPr lang="en-US" sz="1000">
              <a:latin typeface="Arial" panose="020B0604020202020204" pitchFamily="34" charset="0"/>
              <a:cs typeface="Arial" panose="020B0604020202020204" pitchFamily="34" charset="0"/>
            </a:rPr>
            <a:t>ROR).</a:t>
          </a:r>
        </a:p>
      </xdr:txBody>
    </xdr:sp>
    <xdr:clientData/>
  </xdr:oneCellAnchor>
  <xdr:oneCellAnchor>
    <xdr:from>
      <xdr:col>7</xdr:col>
      <xdr:colOff>0</xdr:colOff>
      <xdr:row>7</xdr:row>
      <xdr:rowOff>0</xdr:rowOff>
    </xdr:from>
    <xdr:ext cx="590550" cy="117917"/>
    <xdr:sp macro="" textlink="">
      <xdr:nvSpPr>
        <xdr:cNvPr id="5" name="TextBox 4">
          <a:extLst>
            <a:ext uri="{FF2B5EF4-FFF2-40B4-BE49-F238E27FC236}">
              <a16:creationId xmlns:a16="http://schemas.microsoft.com/office/drawing/2014/main" xmlns="" id="{698E953A-F595-47D0-8457-BBB7577F4EBA}"/>
            </a:ext>
          </a:extLst>
        </xdr:cNvPr>
        <xdr:cNvSpPr txBox="1"/>
      </xdr:nvSpPr>
      <xdr:spPr>
        <a:xfrm>
          <a:off x="4838700" y="200025"/>
          <a:ext cx="590550" cy="11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0" bIns="0" rtlCol="0" anchor="t">
          <a:spAutoFit/>
        </a:bodyPr>
        <a:lstStyle/>
        <a:p>
          <a:r>
            <a:rPr lang="en-US" sz="800">
              <a:latin typeface="Arial" panose="020B0604020202020204" pitchFamily="34" charset="0"/>
              <a:cs typeface="Arial" panose="020B0604020202020204" pitchFamily="34" charset="0"/>
            </a:rPr>
            <a:t>Avail. Bal.</a:t>
          </a:r>
        </a:p>
      </xdr:txBody>
    </xdr:sp>
    <xdr:clientData/>
  </xdr:oneCellAnchor>
  <xdr:oneCellAnchor>
    <xdr:from>
      <xdr:col>8</xdr:col>
      <xdr:colOff>0</xdr:colOff>
      <xdr:row>7</xdr:row>
      <xdr:rowOff>0</xdr:rowOff>
    </xdr:from>
    <xdr:ext cx="590550" cy="117917"/>
    <xdr:sp macro="" textlink="">
      <xdr:nvSpPr>
        <xdr:cNvPr id="6" name="TextBox 5">
          <a:extLst>
            <a:ext uri="{FF2B5EF4-FFF2-40B4-BE49-F238E27FC236}">
              <a16:creationId xmlns:a16="http://schemas.microsoft.com/office/drawing/2014/main" xmlns="" id="{698E953A-F595-47D0-8457-BBB7577F4EBA}"/>
            </a:ext>
          </a:extLst>
        </xdr:cNvPr>
        <xdr:cNvSpPr txBox="1"/>
      </xdr:nvSpPr>
      <xdr:spPr>
        <a:xfrm>
          <a:off x="5448300" y="200025"/>
          <a:ext cx="590550" cy="11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0" bIns="0" rtlCol="0" anchor="t">
          <a:spAutoFit/>
        </a:bodyPr>
        <a:lstStyle/>
        <a:p>
          <a:r>
            <a:rPr lang="en-US" sz="800">
              <a:latin typeface="Arial" panose="020B0604020202020204" pitchFamily="34" charset="0"/>
              <a:cs typeface="Arial" panose="020B0604020202020204" pitchFamily="34" charset="0"/>
            </a:rPr>
            <a:t>Avail. Bal.</a:t>
          </a:r>
        </a:p>
      </xdr:txBody>
    </xdr:sp>
    <xdr:clientData/>
  </xdr:oneCellAnchor>
  <xdr:oneCellAnchor>
    <xdr:from>
      <xdr:col>9</xdr:col>
      <xdr:colOff>0</xdr:colOff>
      <xdr:row>7</xdr:row>
      <xdr:rowOff>0</xdr:rowOff>
    </xdr:from>
    <xdr:ext cx="590550" cy="117917"/>
    <xdr:sp macro="" textlink="">
      <xdr:nvSpPr>
        <xdr:cNvPr id="7" name="TextBox 6">
          <a:extLst>
            <a:ext uri="{FF2B5EF4-FFF2-40B4-BE49-F238E27FC236}">
              <a16:creationId xmlns:a16="http://schemas.microsoft.com/office/drawing/2014/main" xmlns="" id="{698E953A-F595-47D0-8457-BBB7577F4EBA}"/>
            </a:ext>
          </a:extLst>
        </xdr:cNvPr>
        <xdr:cNvSpPr txBox="1"/>
      </xdr:nvSpPr>
      <xdr:spPr>
        <a:xfrm>
          <a:off x="6057900" y="200025"/>
          <a:ext cx="590550" cy="11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0" bIns="0" rtlCol="0" anchor="t">
          <a:spAutoFit/>
        </a:bodyPr>
        <a:lstStyle/>
        <a:p>
          <a:r>
            <a:rPr lang="en-US" sz="800">
              <a:latin typeface="Arial" panose="020B0604020202020204" pitchFamily="34" charset="0"/>
              <a:cs typeface="Arial" panose="020B0604020202020204" pitchFamily="34" charset="0"/>
            </a:rPr>
            <a:t>Avail. Bal.</a:t>
          </a:r>
        </a:p>
      </xdr:txBody>
    </xdr:sp>
    <xdr:clientData/>
  </xdr:oneCellAnchor>
  <xdr:oneCellAnchor>
    <xdr:from>
      <xdr:col>10</xdr:col>
      <xdr:colOff>0</xdr:colOff>
      <xdr:row>7</xdr:row>
      <xdr:rowOff>0</xdr:rowOff>
    </xdr:from>
    <xdr:ext cx="590550" cy="117917"/>
    <xdr:sp macro="" textlink="">
      <xdr:nvSpPr>
        <xdr:cNvPr id="8" name="TextBox 7">
          <a:extLst>
            <a:ext uri="{FF2B5EF4-FFF2-40B4-BE49-F238E27FC236}">
              <a16:creationId xmlns:a16="http://schemas.microsoft.com/office/drawing/2014/main" xmlns="" id="{698E953A-F595-47D0-8457-BBB7577F4EBA}"/>
            </a:ext>
          </a:extLst>
        </xdr:cNvPr>
        <xdr:cNvSpPr txBox="1"/>
      </xdr:nvSpPr>
      <xdr:spPr>
        <a:xfrm>
          <a:off x="6667500" y="200025"/>
          <a:ext cx="590550" cy="11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0" bIns="0" rtlCol="0" anchor="t">
          <a:spAutoFit/>
        </a:bodyPr>
        <a:lstStyle/>
        <a:p>
          <a:r>
            <a:rPr lang="en-US" sz="800">
              <a:latin typeface="Arial" panose="020B0604020202020204" pitchFamily="34" charset="0"/>
              <a:cs typeface="Arial" panose="020B0604020202020204" pitchFamily="34" charset="0"/>
            </a:rPr>
            <a:t>Avail. Bal.</a:t>
          </a:r>
        </a:p>
      </xdr:txBody>
    </xdr:sp>
    <xdr:clientData/>
  </xdr:oneCellAnchor>
  <xdr:oneCellAnchor>
    <xdr:from>
      <xdr:col>11</xdr:col>
      <xdr:colOff>0</xdr:colOff>
      <xdr:row>7</xdr:row>
      <xdr:rowOff>0</xdr:rowOff>
    </xdr:from>
    <xdr:ext cx="590550" cy="117917"/>
    <xdr:sp macro="" textlink="">
      <xdr:nvSpPr>
        <xdr:cNvPr id="9" name="TextBox 8">
          <a:extLst>
            <a:ext uri="{FF2B5EF4-FFF2-40B4-BE49-F238E27FC236}">
              <a16:creationId xmlns:a16="http://schemas.microsoft.com/office/drawing/2014/main" xmlns="" id="{698E953A-F595-47D0-8457-BBB7577F4EBA}"/>
            </a:ext>
          </a:extLst>
        </xdr:cNvPr>
        <xdr:cNvSpPr txBox="1"/>
      </xdr:nvSpPr>
      <xdr:spPr>
        <a:xfrm>
          <a:off x="7277100" y="200025"/>
          <a:ext cx="590550" cy="11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0" bIns="0" rtlCol="0" anchor="t">
          <a:spAutoFit/>
        </a:bodyPr>
        <a:lstStyle/>
        <a:p>
          <a:r>
            <a:rPr lang="en-US" sz="800">
              <a:latin typeface="Arial" panose="020B0604020202020204" pitchFamily="34" charset="0"/>
              <a:cs typeface="Arial" panose="020B0604020202020204" pitchFamily="34" charset="0"/>
            </a:rPr>
            <a:t>Avail. Bal.</a:t>
          </a:r>
        </a:p>
      </xdr:txBody>
    </xdr:sp>
    <xdr:clientData/>
  </xdr:oneCellAnchor>
  <xdr:oneCellAnchor>
    <xdr:from>
      <xdr:col>12</xdr:col>
      <xdr:colOff>0</xdr:colOff>
      <xdr:row>7</xdr:row>
      <xdr:rowOff>0</xdr:rowOff>
    </xdr:from>
    <xdr:ext cx="590550" cy="117917"/>
    <xdr:sp macro="" textlink="">
      <xdr:nvSpPr>
        <xdr:cNvPr id="10" name="TextBox 9">
          <a:extLst>
            <a:ext uri="{FF2B5EF4-FFF2-40B4-BE49-F238E27FC236}">
              <a16:creationId xmlns:a16="http://schemas.microsoft.com/office/drawing/2014/main" xmlns="" id="{698E953A-F595-47D0-8457-BBB7577F4EBA}"/>
            </a:ext>
          </a:extLst>
        </xdr:cNvPr>
        <xdr:cNvSpPr txBox="1"/>
      </xdr:nvSpPr>
      <xdr:spPr>
        <a:xfrm>
          <a:off x="7886700" y="200025"/>
          <a:ext cx="590550" cy="11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0" bIns="0" rtlCol="0" anchor="t">
          <a:spAutoFit/>
        </a:bodyPr>
        <a:lstStyle/>
        <a:p>
          <a:r>
            <a:rPr lang="en-US" sz="800">
              <a:latin typeface="Arial" panose="020B0604020202020204" pitchFamily="34" charset="0"/>
              <a:cs typeface="Arial" panose="020B0604020202020204" pitchFamily="34" charset="0"/>
            </a:rPr>
            <a:t>Avail. Bal.</a:t>
          </a:r>
        </a:p>
      </xdr:txBody>
    </xdr:sp>
    <xdr:clientData/>
  </xdr:oneCellAnchor>
  <xdr:oneCellAnchor>
    <xdr:from>
      <xdr:col>13</xdr:col>
      <xdr:colOff>0</xdr:colOff>
      <xdr:row>7</xdr:row>
      <xdr:rowOff>0</xdr:rowOff>
    </xdr:from>
    <xdr:ext cx="590550" cy="117917"/>
    <xdr:sp macro="" textlink="">
      <xdr:nvSpPr>
        <xdr:cNvPr id="11" name="TextBox 10">
          <a:extLst>
            <a:ext uri="{FF2B5EF4-FFF2-40B4-BE49-F238E27FC236}">
              <a16:creationId xmlns:a16="http://schemas.microsoft.com/office/drawing/2014/main" xmlns="" id="{698E953A-F595-47D0-8457-BBB7577F4EBA}"/>
            </a:ext>
          </a:extLst>
        </xdr:cNvPr>
        <xdr:cNvSpPr txBox="1"/>
      </xdr:nvSpPr>
      <xdr:spPr>
        <a:xfrm>
          <a:off x="8496300" y="200025"/>
          <a:ext cx="590550" cy="11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0" bIns="0" rtlCol="0" anchor="t">
          <a:spAutoFit/>
        </a:bodyPr>
        <a:lstStyle/>
        <a:p>
          <a:r>
            <a:rPr lang="en-US" sz="800">
              <a:latin typeface="Arial" panose="020B0604020202020204" pitchFamily="34" charset="0"/>
              <a:cs typeface="Arial" panose="020B0604020202020204" pitchFamily="34" charset="0"/>
            </a:rPr>
            <a:t>Avail. Bal.</a:t>
          </a:r>
        </a:p>
      </xdr:txBody>
    </xdr:sp>
    <xdr:clientData/>
  </xdr:oneCellAnchor>
  <xdr:oneCellAnchor>
    <xdr:from>
      <xdr:col>14</xdr:col>
      <xdr:colOff>0</xdr:colOff>
      <xdr:row>7</xdr:row>
      <xdr:rowOff>0</xdr:rowOff>
    </xdr:from>
    <xdr:ext cx="590550" cy="117917"/>
    <xdr:sp macro="" textlink="">
      <xdr:nvSpPr>
        <xdr:cNvPr id="12" name="TextBox 11">
          <a:extLst>
            <a:ext uri="{FF2B5EF4-FFF2-40B4-BE49-F238E27FC236}">
              <a16:creationId xmlns:a16="http://schemas.microsoft.com/office/drawing/2014/main" xmlns="" id="{698E953A-F595-47D0-8457-BBB7577F4EBA}"/>
            </a:ext>
          </a:extLst>
        </xdr:cNvPr>
        <xdr:cNvSpPr txBox="1"/>
      </xdr:nvSpPr>
      <xdr:spPr>
        <a:xfrm>
          <a:off x="9105900" y="200025"/>
          <a:ext cx="590550" cy="11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0" bIns="0" rtlCol="0" anchor="t">
          <a:spAutoFit/>
        </a:bodyPr>
        <a:lstStyle/>
        <a:p>
          <a:r>
            <a:rPr lang="en-US" sz="800">
              <a:latin typeface="Arial" panose="020B0604020202020204" pitchFamily="34" charset="0"/>
              <a:cs typeface="Arial" panose="020B0604020202020204" pitchFamily="34" charset="0"/>
            </a:rPr>
            <a:t>Avail. Bal.</a:t>
          </a:r>
        </a:p>
      </xdr:txBody>
    </xdr:sp>
    <xdr:clientData/>
  </xdr:oneCellAnchor>
  <xdr:oneCellAnchor>
    <xdr:from>
      <xdr:col>15</xdr:col>
      <xdr:colOff>0</xdr:colOff>
      <xdr:row>7</xdr:row>
      <xdr:rowOff>0</xdr:rowOff>
    </xdr:from>
    <xdr:ext cx="590550" cy="117917"/>
    <xdr:sp macro="" textlink="">
      <xdr:nvSpPr>
        <xdr:cNvPr id="13" name="TextBox 12">
          <a:extLst>
            <a:ext uri="{FF2B5EF4-FFF2-40B4-BE49-F238E27FC236}">
              <a16:creationId xmlns:a16="http://schemas.microsoft.com/office/drawing/2014/main" xmlns="" id="{698E953A-F595-47D0-8457-BBB7577F4EBA}"/>
            </a:ext>
          </a:extLst>
        </xdr:cNvPr>
        <xdr:cNvSpPr txBox="1"/>
      </xdr:nvSpPr>
      <xdr:spPr>
        <a:xfrm>
          <a:off x="9715500" y="200025"/>
          <a:ext cx="590550" cy="11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0" bIns="0" rtlCol="0" anchor="t">
          <a:spAutoFit/>
        </a:bodyPr>
        <a:lstStyle/>
        <a:p>
          <a:r>
            <a:rPr lang="en-US" sz="800">
              <a:latin typeface="Arial" panose="020B0604020202020204" pitchFamily="34" charset="0"/>
              <a:cs typeface="Arial" panose="020B0604020202020204" pitchFamily="34" charset="0"/>
            </a:rPr>
            <a:t>Subtotal</a:t>
          </a:r>
        </a:p>
      </xdr:txBody>
    </xdr:sp>
    <xdr:clientData/>
  </xdr:oneCellAnchor>
  <xdr:oneCellAnchor>
    <xdr:from>
      <xdr:col>17</xdr:col>
      <xdr:colOff>0</xdr:colOff>
      <xdr:row>21</xdr:row>
      <xdr:rowOff>0</xdr:rowOff>
    </xdr:from>
    <xdr:ext cx="5838825" cy="3274038"/>
    <xdr:sp macro="" textlink="">
      <xdr:nvSpPr>
        <xdr:cNvPr id="14" name="TextBox 13">
          <a:extLst>
            <a:ext uri="{FF2B5EF4-FFF2-40B4-BE49-F238E27FC236}">
              <a16:creationId xmlns:a16="http://schemas.microsoft.com/office/drawing/2014/main" xmlns="" id="{19FD6452-DEDA-43E8-8D8A-31CCDFCC5CE2}"/>
            </a:ext>
          </a:extLst>
        </xdr:cNvPr>
        <xdr:cNvSpPr txBox="1"/>
      </xdr:nvSpPr>
      <xdr:spPr>
        <a:xfrm>
          <a:off x="10934700" y="2943225"/>
          <a:ext cx="5838825" cy="3274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0" rIns="0" bIns="0" rtlCol="0" anchor="t">
          <a:spAutoFit/>
        </a:bodyPr>
        <a:lstStyle/>
        <a:p>
          <a:r>
            <a:rPr lang="en-US" sz="1200" b="1">
              <a:latin typeface="Arial" panose="020B0604020202020204" pitchFamily="34" charset="0"/>
              <a:cs typeface="Arial" panose="020B0604020202020204" pitchFamily="34" charset="0"/>
            </a:rPr>
            <a:t>Instructions</a:t>
          </a:r>
        </a:p>
        <a:p>
          <a:endParaRPr lang="en-US" sz="1000">
            <a:latin typeface="Arial" panose="020B0604020202020204" pitchFamily="34" charset="0"/>
            <a:cs typeface="Arial" panose="020B0604020202020204" pitchFamily="34" charset="0"/>
          </a:endParaRPr>
        </a:p>
        <a:p>
          <a:r>
            <a:rPr lang="en-US" sz="1000" b="1">
              <a:latin typeface="Arial" panose="020B0604020202020204" pitchFamily="34" charset="0"/>
              <a:cs typeface="Arial" panose="020B0604020202020204" pitchFamily="34" charset="0"/>
            </a:rPr>
            <a:t>Step 1</a:t>
          </a:r>
          <a:r>
            <a:rPr lang="en-US" sz="1000" b="1" baseline="0">
              <a:latin typeface="Arial" panose="020B0604020202020204" pitchFamily="34" charset="0"/>
              <a:cs typeface="Arial" panose="020B0604020202020204" pitchFamily="34" charset="0"/>
            </a:rPr>
            <a:t>) Large 1-Time Expense Computations</a:t>
          </a:r>
        </a:p>
        <a:p>
          <a:r>
            <a:rPr lang="en-US" sz="1000" baseline="0">
              <a:latin typeface="Arial" panose="020B0604020202020204" pitchFamily="34" charset="0"/>
              <a:cs typeface="Arial" panose="020B0604020202020204" pitchFamily="34" charset="0"/>
            </a:rPr>
            <a:t>Input your 1-time expenses and frequency of expenditures in Columns #1 thru #3 to compute the amortized monthly payment in Column #7 based on the Assumed ROR. The monthly payment "PV Exp. Monthly" is in today's dollars, i.e. present value (PV).</a:t>
          </a:r>
        </a:p>
        <a:p>
          <a:endParaRPr lang="en-US" sz="1000"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Step 2) Log of Transactions</a:t>
          </a:r>
        </a:p>
        <a:p>
          <a:r>
            <a:rPr lang="en-US" sz="1000" baseline="0">
              <a:latin typeface="Arial" panose="020B0604020202020204" pitchFamily="34" charset="0"/>
              <a:cs typeface="Arial" panose="020B0604020202020204" pitchFamily="34" charset="0"/>
            </a:rPr>
            <a:t>Input log of transactions similar to a savings account register book. The amount deposited every month should be the total of amortized monthly expenses from Column #7 in Step 1.</a:t>
          </a:r>
        </a:p>
        <a:p>
          <a:endParaRPr lang="en-US" sz="1000"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Step 3) Transaction Breakdown</a:t>
          </a:r>
        </a:p>
        <a:p>
          <a:r>
            <a:rPr lang="en-US" sz="1000" baseline="0">
              <a:latin typeface="Arial" panose="020B0604020202020204" pitchFamily="34" charset="0"/>
              <a:cs typeface="Arial" panose="020B0604020202020204" pitchFamily="34" charset="0"/>
            </a:rPr>
            <a:t>Input the breakdown of each transaction listed in Step 2. The breakdown should be prorated similar to the ratios from Column #7 in Step 1. The subtotals in Step 3 should match the "Amount of Deposit" or "Gains Credited" in Step 2. If they do not match you may have a rounding error or an error in the way you prorated the amounts. The "Avail. Bal." above each column is the amount you have earmarked to each expense at a given point in time.</a:t>
          </a:r>
        </a:p>
        <a:p>
          <a:endParaRPr lang="en-US" sz="1000"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Note:</a:t>
          </a:r>
        </a:p>
        <a:p>
          <a:r>
            <a:rPr lang="en-US" sz="1000" baseline="0">
              <a:latin typeface="Arial" panose="020B0604020202020204" pitchFamily="34" charset="0"/>
              <a:cs typeface="Arial" panose="020B0604020202020204" pitchFamily="34" charset="0"/>
            </a:rPr>
            <a:t>There is a hidden formula in the column just right of the subtotals in Step 3 that is checking that the prorated values add up correctly. You must drag that formula down as you fill in each row if you want it to continue checking your math.</a:t>
          </a:r>
        </a:p>
      </xdr:txBody>
    </xdr:sp>
    <xdr:clientData/>
  </xdr:oneCellAnchor>
  <xdr:twoCellAnchor editAs="oneCell">
    <xdr:from>
      <xdr:col>26</xdr:col>
      <xdr:colOff>0</xdr:colOff>
      <xdr:row>0</xdr:row>
      <xdr:rowOff>0</xdr:rowOff>
    </xdr:from>
    <xdr:to>
      <xdr:col>26</xdr:col>
      <xdr:colOff>558528</xdr:colOff>
      <xdr:row>0</xdr:row>
      <xdr:rowOff>548640</xdr:rowOff>
    </xdr:to>
    <xdr:pic>
      <xdr:nvPicPr>
        <xdr:cNvPr id="15" name="Picture 14">
          <a:hlinkClick xmlns:r="http://schemas.openxmlformats.org/officeDocument/2006/relationships" r:id="rId1"/>
          <a:extLst>
            <a:ext uri="{FF2B5EF4-FFF2-40B4-BE49-F238E27FC236}">
              <a16:creationId xmlns="" xmlns:a16="http://schemas.microsoft.com/office/drawing/2014/main" id="{B658FBE0-156F-4E64-ACD5-BC8CB898EE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15765" y="0"/>
          <a:ext cx="558528" cy="548640"/>
        </a:xfrm>
        <a:prstGeom prst="rect">
          <a:avLst/>
        </a:prstGeom>
      </xdr:spPr>
    </xdr:pic>
    <xdr:clientData/>
  </xdr:twoCellAnchor>
  <xdr:oneCellAnchor>
    <xdr:from>
      <xdr:col>0</xdr:col>
      <xdr:colOff>0</xdr:colOff>
      <xdr:row>3</xdr:row>
      <xdr:rowOff>0</xdr:rowOff>
    </xdr:from>
    <xdr:ext cx="16954500" cy="294953"/>
    <xdr:sp macro="" textlink="">
      <xdr:nvSpPr>
        <xdr:cNvPr id="16" name="TextBox 15">
          <a:extLst>
            <a:ext uri="{FF2B5EF4-FFF2-40B4-BE49-F238E27FC236}">
              <a16:creationId xmlns:a16="http://schemas.microsoft.com/office/drawing/2014/main" xmlns="" id="{530F5075-D03F-430C-89F7-63BC91423AB5}"/>
            </a:ext>
          </a:extLst>
        </xdr:cNvPr>
        <xdr:cNvSpPr txBox="1"/>
      </xdr:nvSpPr>
      <xdr:spPr>
        <a:xfrm>
          <a:off x="0" y="933450"/>
          <a:ext cx="16954500" cy="294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0" bIns="0" rtlCol="0" anchor="t">
          <a:spAutoFit/>
        </a:bodyPr>
        <a:lstStyle/>
        <a:p>
          <a:r>
            <a:rPr lang="en-US" sz="1000">
              <a:latin typeface="Arial" panose="020B0604020202020204" pitchFamily="34" charset="0"/>
              <a:cs typeface="Arial" panose="020B0604020202020204" pitchFamily="34" charset="0"/>
            </a:rPr>
            <a:t>Become Your Own Escrow In A Brokerage Account - Pay for future vehicles, major home repairs, or a child’s wedding with earnings from a brokerage account while reducing your tax bill in retirement.</a:t>
          </a:r>
        </a:p>
        <a:p>
          <a:r>
            <a:rPr lang="en-US" sz="1000">
              <a:latin typeface="Arial" panose="020B0604020202020204" pitchFamily="34" charset="0"/>
              <a:cs typeface="Arial" panose="020B0604020202020204" pitchFamily="34" charset="0"/>
            </a:rPr>
            <a:t>This spreadsheet is intended to </a:t>
          </a:r>
          <a:r>
            <a:rPr lang="en-US" sz="1000" baseline="0">
              <a:latin typeface="Arial" panose="020B0604020202020204" pitchFamily="34" charset="0"/>
              <a:cs typeface="Arial" panose="020B0604020202020204" pitchFamily="34" charset="0"/>
            </a:rPr>
            <a:t>serve as a framework to track a brokerage account that is being used to fund distant future expenses as described in the Designing FI blog post https://designingfi.com/become-your-own-escrow-in-a-brokerage-account/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208"/>
  <sheetViews>
    <sheetView tabSelected="1" zoomScaleNormal="100" workbookViewId="0">
      <pane ySplit="9" topLeftCell="A10" activePane="bottomLeft" state="frozen"/>
      <selection pane="bottomLeft" activeCell="B24" sqref="B24"/>
    </sheetView>
  </sheetViews>
  <sheetFormatPr defaultRowHeight="12.75" x14ac:dyDescent="0.2"/>
  <cols>
    <col min="1" max="1" width="9.140625" style="43" customWidth="1"/>
    <col min="2" max="2" width="16.5703125" style="44" customWidth="1"/>
    <col min="3" max="3" width="10.28515625" style="45" bestFit="1" customWidth="1"/>
    <col min="4" max="6" width="9.140625" style="45" customWidth="1"/>
    <col min="7" max="7" width="9.140625" style="2" customWidth="1"/>
    <col min="8" max="15" width="9.140625" style="30" customWidth="1"/>
    <col min="16" max="16" width="9.140625" style="31" customWidth="1"/>
    <col min="17" max="16384" width="9.140625" style="4"/>
  </cols>
  <sheetData>
    <row r="1" spans="1:29" ht="45" x14ac:dyDescent="0.6">
      <c r="A1" s="69" t="s">
        <v>44</v>
      </c>
      <c r="B1" s="70"/>
      <c r="C1" s="70"/>
      <c r="D1" s="70"/>
      <c r="E1" s="70"/>
      <c r="F1" s="70"/>
      <c r="G1" s="70"/>
      <c r="H1" s="70"/>
      <c r="I1" s="70"/>
      <c r="J1" s="70"/>
      <c r="K1" s="70"/>
      <c r="L1" s="70"/>
      <c r="M1" s="70"/>
      <c r="N1" s="70"/>
      <c r="O1" s="70"/>
      <c r="P1" s="70"/>
      <c r="Q1" s="70"/>
      <c r="R1" s="70"/>
      <c r="S1" s="70"/>
      <c r="T1" s="70"/>
      <c r="U1" s="70"/>
      <c r="V1" s="70"/>
      <c r="W1" s="70"/>
      <c r="X1" s="70"/>
      <c r="Y1" s="70"/>
      <c r="Z1" s="70"/>
      <c r="AA1" s="70"/>
    </row>
    <row r="2" spans="1:29" x14ac:dyDescent="0.2">
      <c r="A2" s="64"/>
      <c r="B2" s="65"/>
      <c r="C2" s="66"/>
      <c r="D2" s="66"/>
      <c r="E2" s="66"/>
      <c r="F2" s="66"/>
      <c r="H2" s="67"/>
      <c r="I2" s="67"/>
      <c r="J2" s="67"/>
      <c r="K2" s="67"/>
      <c r="L2" s="67"/>
      <c r="M2" s="67"/>
      <c r="N2" s="67"/>
      <c r="O2" s="67"/>
      <c r="P2" s="68"/>
    </row>
    <row r="3" spans="1:29" ht="15.75" x14ac:dyDescent="0.25">
      <c r="A3" s="50" t="s">
        <v>45</v>
      </c>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9" x14ac:dyDescent="0.2">
      <c r="A4" s="71"/>
      <c r="B4" s="72"/>
      <c r="C4" s="73"/>
      <c r="D4" s="73"/>
      <c r="E4" s="73"/>
      <c r="F4" s="73"/>
      <c r="G4" s="74"/>
      <c r="H4" s="75"/>
      <c r="I4" s="75"/>
      <c r="J4" s="75"/>
      <c r="K4" s="75"/>
      <c r="L4" s="75"/>
      <c r="M4" s="75"/>
      <c r="N4" s="75"/>
      <c r="O4" s="75"/>
      <c r="P4" s="76"/>
      <c r="Q4" s="20"/>
      <c r="R4" s="20"/>
      <c r="S4" s="20"/>
      <c r="T4" s="20"/>
      <c r="U4" s="20"/>
      <c r="V4" s="20"/>
      <c r="W4" s="20"/>
      <c r="X4" s="20"/>
      <c r="Y4" s="20"/>
      <c r="Z4" s="20"/>
      <c r="AA4" s="20"/>
    </row>
    <row r="5" spans="1:29" x14ac:dyDescent="0.2">
      <c r="A5" s="71"/>
      <c r="B5" s="72"/>
      <c r="C5" s="73"/>
      <c r="D5" s="73"/>
      <c r="E5" s="73"/>
      <c r="F5" s="73"/>
      <c r="G5" s="74"/>
      <c r="H5" s="75"/>
      <c r="I5" s="75"/>
      <c r="J5" s="75"/>
      <c r="K5" s="75"/>
      <c r="L5" s="75"/>
      <c r="M5" s="75"/>
      <c r="N5" s="75"/>
      <c r="O5" s="75"/>
      <c r="P5" s="76"/>
      <c r="Q5" s="20"/>
      <c r="R5" s="20"/>
      <c r="S5" s="20"/>
      <c r="T5" s="20"/>
      <c r="U5" s="20"/>
      <c r="V5" s="20"/>
      <c r="W5" s="20"/>
      <c r="X5" s="20"/>
      <c r="Y5" s="20"/>
      <c r="Z5" s="20"/>
      <c r="AA5" s="20"/>
    </row>
    <row r="6" spans="1:29" x14ac:dyDescent="0.2">
      <c r="A6" s="64"/>
      <c r="B6" s="65"/>
      <c r="C6" s="66"/>
      <c r="D6" s="66"/>
      <c r="E6" s="66"/>
      <c r="F6" s="66"/>
      <c r="H6" s="67"/>
      <c r="I6" s="67"/>
      <c r="J6" s="67"/>
      <c r="K6" s="67"/>
      <c r="L6" s="67"/>
      <c r="M6" s="67"/>
      <c r="N6" s="67"/>
      <c r="O6" s="67"/>
      <c r="P6" s="68"/>
    </row>
    <row r="7" spans="1:29" s="40" customFormat="1" ht="15.75" x14ac:dyDescent="0.25">
      <c r="A7" s="50" t="s">
        <v>11</v>
      </c>
      <c r="B7" s="50"/>
      <c r="C7" s="51"/>
      <c r="D7" s="51"/>
      <c r="E7" s="37"/>
      <c r="F7" s="54" t="s">
        <v>32</v>
      </c>
      <c r="G7" s="38"/>
      <c r="H7" s="41" t="s">
        <v>16</v>
      </c>
      <c r="I7" s="41"/>
      <c r="J7" s="52"/>
      <c r="K7" s="52"/>
      <c r="L7" s="52"/>
      <c r="M7" s="52"/>
      <c r="N7" s="52"/>
      <c r="O7" s="39"/>
      <c r="P7" s="54" t="s">
        <v>31</v>
      </c>
      <c r="R7" s="41" t="s">
        <v>33</v>
      </c>
      <c r="S7" s="41"/>
      <c r="T7" s="52"/>
      <c r="U7" s="52"/>
      <c r="V7" s="52"/>
      <c r="W7" s="52"/>
      <c r="X7" s="52"/>
      <c r="Y7" s="52"/>
      <c r="Z7" s="52"/>
      <c r="AA7" s="54" t="s">
        <v>30</v>
      </c>
    </row>
    <row r="8" spans="1:29" s="5" customFormat="1" ht="38.25" x14ac:dyDescent="0.2">
      <c r="A8" s="77" t="s">
        <v>12</v>
      </c>
      <c r="B8" s="79" t="s">
        <v>13</v>
      </c>
      <c r="C8" s="81" t="s">
        <v>42</v>
      </c>
      <c r="D8" s="81" t="s">
        <v>15</v>
      </c>
      <c r="E8" s="49" t="s">
        <v>41</v>
      </c>
      <c r="F8" s="83" t="s">
        <v>14</v>
      </c>
      <c r="G8" s="1"/>
      <c r="H8" s="35">
        <f>SUM(H10:H1009)</f>
        <v>2214.3758243040575</v>
      </c>
      <c r="I8" s="35">
        <f t="shared" ref="I8:O8" si="0">SUM(I10:I1009)</f>
        <v>2432.2658863071388</v>
      </c>
      <c r="J8" s="35">
        <f t="shared" si="0"/>
        <v>1016.684366923472</v>
      </c>
      <c r="K8" s="35">
        <f t="shared" si="0"/>
        <v>653.86759691833583</v>
      </c>
      <c r="L8" s="35">
        <f t="shared" si="0"/>
        <v>107.84632554699536</v>
      </c>
      <c r="M8" s="35">
        <f t="shared" si="0"/>
        <v>0</v>
      </c>
      <c r="N8" s="35">
        <f t="shared" si="0"/>
        <v>0</v>
      </c>
      <c r="O8" s="35">
        <f t="shared" si="0"/>
        <v>0</v>
      </c>
      <c r="P8" s="35">
        <f>SUM(H8:O8)</f>
        <v>6425.04</v>
      </c>
      <c r="Q8" s="63"/>
      <c r="R8" s="55" t="s">
        <v>34</v>
      </c>
      <c r="S8" s="57" t="s">
        <v>35</v>
      </c>
      <c r="T8" s="57" t="s">
        <v>36</v>
      </c>
      <c r="U8" s="57" t="s">
        <v>37</v>
      </c>
      <c r="V8" s="58" t="s">
        <v>38</v>
      </c>
      <c r="W8" s="58" t="s">
        <v>39</v>
      </c>
      <c r="X8" s="56" t="s">
        <v>40</v>
      </c>
      <c r="Y8" s="59"/>
      <c r="Z8" s="59"/>
      <c r="AA8" s="60"/>
      <c r="AB8" s="6"/>
      <c r="AC8" s="3"/>
    </row>
    <row r="9" spans="1:29" ht="24.75" customHeight="1" x14ac:dyDescent="0.2">
      <c r="A9" s="78"/>
      <c r="B9" s="80"/>
      <c r="C9" s="82"/>
      <c r="D9" s="82"/>
      <c r="E9" s="42">
        <f>SUM(E10:E1009)</f>
        <v>-355.96000000000004</v>
      </c>
      <c r="F9" s="84"/>
      <c r="H9" s="24" t="s">
        <v>3</v>
      </c>
      <c r="I9" s="24" t="s">
        <v>4</v>
      </c>
      <c r="J9" s="24" t="s">
        <v>1</v>
      </c>
      <c r="K9" s="24" t="s">
        <v>2</v>
      </c>
      <c r="L9" s="24" t="s">
        <v>18</v>
      </c>
      <c r="M9" s="24"/>
      <c r="N9" s="24"/>
      <c r="O9" s="24"/>
      <c r="P9" s="53" t="s">
        <v>43</v>
      </c>
      <c r="R9" s="14" t="s">
        <v>26</v>
      </c>
      <c r="S9" s="14" t="s">
        <v>17</v>
      </c>
      <c r="T9" s="11" t="s">
        <v>5</v>
      </c>
      <c r="U9" s="15" t="s">
        <v>6</v>
      </c>
      <c r="V9" s="15" t="s">
        <v>7</v>
      </c>
      <c r="W9" s="15" t="s">
        <v>21</v>
      </c>
      <c r="X9" s="15" t="s">
        <v>19</v>
      </c>
      <c r="Y9" s="91" t="s">
        <v>29</v>
      </c>
      <c r="Z9" s="92"/>
      <c r="AA9" s="93"/>
    </row>
    <row r="10" spans="1:29" x14ac:dyDescent="0.2">
      <c r="A10" s="43">
        <v>44753</v>
      </c>
      <c r="B10" s="44" t="s">
        <v>24</v>
      </c>
      <c r="D10" s="45">
        <v>3500</v>
      </c>
      <c r="F10" s="45">
        <f t="shared" ref="F10:F15" si="1">F9-C10+D10+E10</f>
        <v>3500</v>
      </c>
      <c r="H10" s="61">
        <f>ROUND($D10*61/177,0)</f>
        <v>1206</v>
      </c>
      <c r="I10" s="61">
        <f>ROUND($D10*67/177,0)</f>
        <v>1325</v>
      </c>
      <c r="J10" s="61">
        <f>ROUND($D10*28/177,0)</f>
        <v>554</v>
      </c>
      <c r="K10" s="61">
        <f>ROUND($D10*18/177,0)</f>
        <v>356</v>
      </c>
      <c r="L10" s="61">
        <f>D10-SUM(H10:K10)</f>
        <v>59</v>
      </c>
      <c r="M10" s="32"/>
      <c r="N10" s="32"/>
      <c r="O10" s="32"/>
      <c r="P10" s="25">
        <f t="shared" ref="P10:P11" si="2">SUM(H10:O10)</f>
        <v>3500</v>
      </c>
      <c r="Q10" s="62" t="str">
        <f>IF(E10="",IF(D10=P10,"","Error"),IF(E10=P10,"","Error"))</f>
        <v/>
      </c>
      <c r="R10" s="18" t="s">
        <v>3</v>
      </c>
      <c r="S10" s="18">
        <f>25000-15000</f>
        <v>10000</v>
      </c>
      <c r="T10" s="19">
        <v>10</v>
      </c>
      <c r="U10" s="21">
        <f>S10/T10</f>
        <v>1000</v>
      </c>
      <c r="V10" s="21">
        <f>U10/12</f>
        <v>83.333333333333329</v>
      </c>
      <c r="W10" s="21">
        <f>X10*12</f>
        <v>732</v>
      </c>
      <c r="X10" s="21">
        <f>ROUND(-PMT($R$20/12,T10*12,0,S10,0),0)</f>
        <v>61</v>
      </c>
      <c r="Y10" s="94" t="s">
        <v>27</v>
      </c>
      <c r="Z10" s="95"/>
      <c r="AA10" s="96"/>
    </row>
    <row r="11" spans="1:29" x14ac:dyDescent="0.2">
      <c r="A11" s="43">
        <v>44754</v>
      </c>
      <c r="B11" s="44" t="s">
        <v>25</v>
      </c>
      <c r="D11" s="45">
        <f>12500/2-D10</f>
        <v>2750</v>
      </c>
      <c r="F11" s="45">
        <f t="shared" si="1"/>
        <v>6250</v>
      </c>
      <c r="H11" s="26">
        <f>ROUND($D11*61/177,0)</f>
        <v>948</v>
      </c>
      <c r="I11" s="26">
        <f>ROUND($D11*67/177,0)</f>
        <v>1041</v>
      </c>
      <c r="J11" s="26">
        <f>ROUND($D11*28/177,0)</f>
        <v>435</v>
      </c>
      <c r="K11" s="26">
        <f>ROUND($D11*18/177,0)</f>
        <v>280</v>
      </c>
      <c r="L11" s="26">
        <f>D11-SUM(H11:K11)</f>
        <v>46</v>
      </c>
      <c r="M11" s="33"/>
      <c r="N11" s="33"/>
      <c r="O11" s="33"/>
      <c r="P11" s="25">
        <f t="shared" si="2"/>
        <v>2750</v>
      </c>
      <c r="Q11" s="62" t="str">
        <f t="shared" ref="Q11:Q17" si="3">IF(E11="",IF(D11=P11,"","Error"),IF(E11=P11,"","Error"))</f>
        <v/>
      </c>
      <c r="R11" s="18" t="s">
        <v>4</v>
      </c>
      <c r="S11" s="18">
        <f>17000-6000</f>
        <v>11000</v>
      </c>
      <c r="T11" s="19">
        <v>10</v>
      </c>
      <c r="U11" s="21">
        <f t="shared" ref="U11:U14" si="4">S11/T11</f>
        <v>1100</v>
      </c>
      <c r="V11" s="21">
        <f t="shared" ref="V11:V14" si="5">U11/12</f>
        <v>91.666666666666671</v>
      </c>
      <c r="W11" s="21">
        <f t="shared" ref="W11:W14" si="6">X11*12</f>
        <v>804</v>
      </c>
      <c r="X11" s="21">
        <f>ROUND(-PMT($R$20/12,T11*12,0,S11,0),0)</f>
        <v>67</v>
      </c>
      <c r="Y11" s="85" t="s">
        <v>28</v>
      </c>
      <c r="Z11" s="86"/>
      <c r="AA11" s="87"/>
    </row>
    <row r="12" spans="1:29" x14ac:dyDescent="0.2">
      <c r="A12" s="43">
        <v>44773</v>
      </c>
      <c r="B12" s="44" t="s">
        <v>0</v>
      </c>
      <c r="E12" s="45">
        <f>6792.88-F11</f>
        <v>542.88000000000011</v>
      </c>
      <c r="F12" s="45">
        <f t="shared" si="1"/>
        <v>6792.88</v>
      </c>
      <c r="H12" s="26">
        <f>$E12*H11/$P11</f>
        <v>187.14554181818187</v>
      </c>
      <c r="I12" s="26">
        <f t="shared" ref="I12:L16" si="7">$E12*I11/$P11</f>
        <v>205.5047563636364</v>
      </c>
      <c r="J12" s="26">
        <f t="shared" si="7"/>
        <v>85.873745454545471</v>
      </c>
      <c r="K12" s="26">
        <f t="shared" si="7"/>
        <v>55.275054545454552</v>
      </c>
      <c r="L12" s="26">
        <f t="shared" si="7"/>
        <v>9.08090181818182</v>
      </c>
      <c r="M12" s="26"/>
      <c r="N12" s="26"/>
      <c r="O12" s="26"/>
      <c r="P12" s="25">
        <f t="shared" ref="P12:P17" si="8">SUM(H12:O12)</f>
        <v>542.88000000000011</v>
      </c>
      <c r="Q12" s="62" t="str">
        <f t="shared" si="3"/>
        <v/>
      </c>
      <c r="R12" s="17" t="s">
        <v>1</v>
      </c>
      <c r="S12" s="17">
        <v>13000</v>
      </c>
      <c r="T12" s="9">
        <v>20</v>
      </c>
      <c r="U12" s="21">
        <f t="shared" si="4"/>
        <v>650</v>
      </c>
      <c r="V12" s="21">
        <f t="shared" si="5"/>
        <v>54.166666666666664</v>
      </c>
      <c r="W12" s="21">
        <f t="shared" si="6"/>
        <v>336</v>
      </c>
      <c r="X12" s="21">
        <f>ROUND(-PMT($R$20/12,T12*12,0,S12,0),0)</f>
        <v>28</v>
      </c>
      <c r="Y12" s="85" t="s">
        <v>8</v>
      </c>
      <c r="Z12" s="86"/>
      <c r="AA12" s="87"/>
    </row>
    <row r="13" spans="1:29" x14ac:dyDescent="0.2">
      <c r="A13" s="43">
        <v>44774</v>
      </c>
      <c r="B13" s="44" t="s">
        <v>23</v>
      </c>
      <c r="D13" s="45">
        <f>177</f>
        <v>177</v>
      </c>
      <c r="F13" s="45">
        <f t="shared" si="1"/>
        <v>6969.88</v>
      </c>
      <c r="H13" s="34">
        <v>61</v>
      </c>
      <c r="I13" s="34">
        <v>67</v>
      </c>
      <c r="J13" s="34">
        <v>28</v>
      </c>
      <c r="K13" s="34">
        <v>18</v>
      </c>
      <c r="L13" s="34">
        <v>3</v>
      </c>
      <c r="M13" s="34"/>
      <c r="N13" s="34"/>
      <c r="O13" s="34"/>
      <c r="P13" s="25">
        <f t="shared" si="8"/>
        <v>177</v>
      </c>
      <c r="Q13" s="62" t="str">
        <f t="shared" si="3"/>
        <v/>
      </c>
      <c r="R13" s="17" t="s">
        <v>2</v>
      </c>
      <c r="S13" s="17">
        <v>5300</v>
      </c>
      <c r="T13" s="9">
        <v>15</v>
      </c>
      <c r="U13" s="21">
        <f t="shared" si="4"/>
        <v>353.33333333333331</v>
      </c>
      <c r="V13" s="21">
        <f t="shared" si="5"/>
        <v>29.444444444444443</v>
      </c>
      <c r="W13" s="21">
        <f t="shared" si="6"/>
        <v>216</v>
      </c>
      <c r="X13" s="21">
        <f>ROUND(-PMT($R$20/12,T13*12,0,S13,0),0)</f>
        <v>18</v>
      </c>
      <c r="Y13" s="85" t="s">
        <v>9</v>
      </c>
      <c r="Z13" s="86"/>
      <c r="AA13" s="87"/>
      <c r="AB13" s="7"/>
    </row>
    <row r="14" spans="1:29" x14ac:dyDescent="0.2">
      <c r="A14" s="43">
        <v>44804</v>
      </c>
      <c r="B14" s="44" t="s">
        <v>0</v>
      </c>
      <c r="E14" s="45">
        <f>6709.9-F13</f>
        <v>-259.98000000000047</v>
      </c>
      <c r="F14" s="45">
        <f t="shared" si="1"/>
        <v>6709.9</v>
      </c>
      <c r="H14" s="26">
        <f>$E14*H13/$P13</f>
        <v>-89.597627118644226</v>
      </c>
      <c r="I14" s="26">
        <f t="shared" si="7"/>
        <v>-98.41050847457646</v>
      </c>
      <c r="J14" s="26">
        <f t="shared" si="7"/>
        <v>-41.126779661017025</v>
      </c>
      <c r="K14" s="26">
        <f t="shared" si="7"/>
        <v>-26.438644067796659</v>
      </c>
      <c r="L14" s="26">
        <f t="shared" si="7"/>
        <v>-4.4064406779661098</v>
      </c>
      <c r="M14" s="26"/>
      <c r="N14" s="26"/>
      <c r="O14" s="26"/>
      <c r="P14" s="25">
        <f t="shared" si="8"/>
        <v>-259.98000000000047</v>
      </c>
      <c r="Q14" s="62" t="str">
        <f t="shared" si="3"/>
        <v/>
      </c>
      <c r="R14" s="10" t="s">
        <v>18</v>
      </c>
      <c r="S14" s="10">
        <v>1000</v>
      </c>
      <c r="T14" s="9">
        <v>15</v>
      </c>
      <c r="U14" s="21">
        <f t="shared" si="4"/>
        <v>66.666666666666671</v>
      </c>
      <c r="V14" s="21">
        <f t="shared" si="5"/>
        <v>5.5555555555555562</v>
      </c>
      <c r="W14" s="21">
        <f t="shared" si="6"/>
        <v>36</v>
      </c>
      <c r="X14" s="21">
        <f>ROUND(-PMT($R$20/12,T14*12,0,S14,0),0)</f>
        <v>3</v>
      </c>
      <c r="Y14" s="85" t="s">
        <v>10</v>
      </c>
      <c r="Z14" s="86"/>
      <c r="AA14" s="87"/>
    </row>
    <row r="15" spans="1:29" x14ac:dyDescent="0.2">
      <c r="A15" s="43">
        <v>44805</v>
      </c>
      <c r="B15" s="44" t="s">
        <v>23</v>
      </c>
      <c r="D15" s="45">
        <f>177</f>
        <v>177</v>
      </c>
      <c r="F15" s="45">
        <f t="shared" si="1"/>
        <v>6886.9</v>
      </c>
      <c r="H15" s="34">
        <v>61</v>
      </c>
      <c r="I15" s="34">
        <v>67</v>
      </c>
      <c r="J15" s="34">
        <v>28</v>
      </c>
      <c r="K15" s="34">
        <v>18</v>
      </c>
      <c r="L15" s="34">
        <v>3</v>
      </c>
      <c r="M15" s="34"/>
      <c r="N15" s="34"/>
      <c r="O15" s="34"/>
      <c r="P15" s="25">
        <f t="shared" si="8"/>
        <v>177</v>
      </c>
      <c r="Q15" s="62" t="str">
        <f t="shared" si="3"/>
        <v/>
      </c>
      <c r="R15" s="10"/>
      <c r="S15" s="10"/>
      <c r="T15" s="9"/>
      <c r="U15" s="14"/>
      <c r="V15" s="14"/>
      <c r="W15" s="14"/>
      <c r="X15" s="14"/>
      <c r="Y15" s="88"/>
      <c r="Z15" s="89"/>
      <c r="AA15" s="90"/>
    </row>
    <row r="16" spans="1:29" x14ac:dyDescent="0.2">
      <c r="A16" s="43">
        <v>44834</v>
      </c>
      <c r="B16" s="44" t="s">
        <v>0</v>
      </c>
      <c r="E16" s="45">
        <f>6248.04-F15</f>
        <v>-638.85999999999967</v>
      </c>
      <c r="F16" s="45">
        <f t="shared" ref="F16" si="9">F15-C16+D16+E16</f>
        <v>6248.04</v>
      </c>
      <c r="H16" s="26">
        <f>$E16*H15/$P15</f>
        <v>-220.1720903954801</v>
      </c>
      <c r="I16" s="26">
        <f t="shared" si="7"/>
        <v>-241.8283615819208</v>
      </c>
      <c r="J16" s="26">
        <f t="shared" si="7"/>
        <v>-101.06259887005645</v>
      </c>
      <c r="K16" s="26">
        <f t="shared" si="7"/>
        <v>-64.968813559322001</v>
      </c>
      <c r="L16" s="26">
        <f t="shared" si="7"/>
        <v>-10.828135593220333</v>
      </c>
      <c r="M16" s="26"/>
      <c r="N16" s="26"/>
      <c r="O16" s="26"/>
      <c r="P16" s="25">
        <f t="shared" si="8"/>
        <v>-638.85999999999967</v>
      </c>
      <c r="Q16" s="62" t="str">
        <f t="shared" si="3"/>
        <v/>
      </c>
      <c r="R16" s="10"/>
      <c r="S16" s="10"/>
      <c r="T16" s="9"/>
      <c r="U16" s="14"/>
      <c r="V16" s="14"/>
      <c r="W16" s="14"/>
      <c r="X16" s="14"/>
      <c r="Y16" s="88"/>
      <c r="Z16" s="89"/>
      <c r="AA16" s="90"/>
    </row>
    <row r="17" spans="1:30" x14ac:dyDescent="0.2">
      <c r="A17" s="43">
        <v>44835</v>
      </c>
      <c r="B17" s="44" t="s">
        <v>23</v>
      </c>
      <c r="D17" s="45">
        <f>177</f>
        <v>177</v>
      </c>
      <c r="F17" s="45">
        <f t="shared" ref="F17" si="10">F16-C17+D17+E17</f>
        <v>6425.04</v>
      </c>
      <c r="H17" s="34">
        <v>61</v>
      </c>
      <c r="I17" s="34">
        <v>67</v>
      </c>
      <c r="J17" s="34">
        <v>28</v>
      </c>
      <c r="K17" s="34">
        <v>18</v>
      </c>
      <c r="L17" s="34">
        <v>3</v>
      </c>
      <c r="M17" s="34"/>
      <c r="N17" s="34"/>
      <c r="O17" s="34"/>
      <c r="P17" s="25">
        <f t="shared" si="8"/>
        <v>177</v>
      </c>
      <c r="Q17" s="62" t="str">
        <f t="shared" si="3"/>
        <v/>
      </c>
      <c r="R17" s="10"/>
      <c r="S17" s="10"/>
      <c r="T17" s="9"/>
      <c r="U17" s="14"/>
      <c r="V17" s="14"/>
      <c r="W17" s="14"/>
      <c r="X17" s="14"/>
      <c r="Y17" s="88"/>
      <c r="Z17" s="89"/>
      <c r="AA17" s="90"/>
    </row>
    <row r="18" spans="1:30" x14ac:dyDescent="0.2">
      <c r="H18" s="27"/>
      <c r="I18" s="27"/>
      <c r="J18" s="27"/>
      <c r="K18" s="27"/>
      <c r="L18" s="27"/>
      <c r="M18" s="27"/>
      <c r="N18" s="27"/>
      <c r="O18" s="27"/>
      <c r="P18" s="27"/>
      <c r="R18" s="20"/>
      <c r="S18" s="13">
        <f>SUM(S10:S17)</f>
        <v>40300</v>
      </c>
      <c r="T18" s="16"/>
      <c r="U18" s="13">
        <f>SUM(U10:U17)</f>
        <v>3170</v>
      </c>
      <c r="V18" s="13">
        <f>SUM(V10:V17)</f>
        <v>264.16666666666663</v>
      </c>
      <c r="W18" s="13">
        <f>SUM(W10:W17)</f>
        <v>2124</v>
      </c>
      <c r="X18" s="13">
        <f>SUM(X10:X17)</f>
        <v>177</v>
      </c>
      <c r="Y18" s="12" t="s">
        <v>22</v>
      </c>
      <c r="Z18" s="20"/>
      <c r="AA18" s="20"/>
      <c r="AB18" s="7"/>
      <c r="AC18" s="7"/>
      <c r="AD18" s="3"/>
    </row>
    <row r="19" spans="1:30" x14ac:dyDescent="0.2">
      <c r="H19" s="27"/>
      <c r="I19" s="27"/>
      <c r="J19" s="27"/>
      <c r="K19" s="27"/>
      <c r="L19" s="27"/>
      <c r="M19" s="26"/>
      <c r="N19" s="26"/>
      <c r="O19" s="26"/>
      <c r="P19" s="26"/>
      <c r="R19" s="20"/>
      <c r="S19" s="20"/>
      <c r="T19" s="20"/>
      <c r="U19" s="20"/>
      <c r="V19" s="20"/>
      <c r="W19" s="20"/>
      <c r="X19" s="20"/>
      <c r="Y19" s="20"/>
      <c r="Z19" s="20"/>
      <c r="AA19" s="36"/>
      <c r="AB19" s="7"/>
      <c r="AC19" s="7"/>
      <c r="AD19" s="3"/>
    </row>
    <row r="20" spans="1:30" x14ac:dyDescent="0.2">
      <c r="H20" s="27"/>
      <c r="I20" s="27"/>
      <c r="J20" s="27"/>
      <c r="K20" s="27"/>
      <c r="L20" s="27"/>
      <c r="M20" s="27"/>
      <c r="N20" s="27"/>
      <c r="O20" s="27"/>
      <c r="P20" s="27"/>
      <c r="R20" s="23">
        <v>0.06</v>
      </c>
      <c r="S20" s="22" t="s">
        <v>20</v>
      </c>
      <c r="T20" s="20"/>
      <c r="U20" s="20"/>
      <c r="V20" s="20"/>
      <c r="W20" s="20"/>
      <c r="X20" s="20"/>
      <c r="Y20" s="20"/>
      <c r="Z20" s="20"/>
      <c r="AA20" s="20"/>
      <c r="AB20" s="7"/>
      <c r="AC20" s="3"/>
    </row>
    <row r="21" spans="1:30" x14ac:dyDescent="0.2">
      <c r="H21" s="26"/>
      <c r="I21" s="26"/>
      <c r="J21" s="26"/>
      <c r="K21" s="26"/>
      <c r="L21" s="26"/>
      <c r="M21" s="26"/>
      <c r="N21" s="26"/>
      <c r="O21" s="26"/>
      <c r="P21" s="28"/>
      <c r="R21" s="20"/>
      <c r="S21" s="20"/>
      <c r="T21" s="20"/>
      <c r="U21" s="20"/>
      <c r="V21" s="20"/>
      <c r="W21" s="20"/>
      <c r="X21" s="20"/>
      <c r="Y21" s="20"/>
      <c r="Z21" s="20"/>
      <c r="AA21" s="20"/>
    </row>
    <row r="22" spans="1:30" x14ac:dyDescent="0.2">
      <c r="H22" s="26"/>
      <c r="I22" s="26"/>
      <c r="J22" s="26"/>
      <c r="K22" s="26"/>
      <c r="L22" s="26"/>
      <c r="M22" s="26"/>
      <c r="N22" s="26"/>
      <c r="O22" s="26"/>
      <c r="P22" s="28"/>
      <c r="R22" s="20"/>
      <c r="S22" s="20"/>
      <c r="T22" s="20"/>
      <c r="U22" s="20"/>
      <c r="V22" s="20"/>
      <c r="W22" s="20"/>
      <c r="X22" s="20"/>
      <c r="Y22" s="20"/>
      <c r="Z22" s="20"/>
      <c r="AA22" s="20"/>
    </row>
    <row r="23" spans="1:30" x14ac:dyDescent="0.2">
      <c r="H23" s="27"/>
      <c r="I23" s="26"/>
      <c r="J23" s="26"/>
      <c r="K23" s="26"/>
      <c r="L23" s="26"/>
      <c r="M23" s="26"/>
      <c r="N23" s="26"/>
      <c r="O23" s="26"/>
      <c r="P23" s="28"/>
      <c r="R23" s="20"/>
      <c r="S23" s="20"/>
      <c r="T23" s="20"/>
      <c r="U23" s="20"/>
      <c r="V23" s="20"/>
      <c r="W23" s="20"/>
      <c r="X23" s="20"/>
      <c r="Y23" s="20"/>
      <c r="Z23" s="20"/>
      <c r="AA23" s="20"/>
    </row>
    <row r="24" spans="1:30" x14ac:dyDescent="0.2">
      <c r="H24" s="26"/>
      <c r="I24" s="26"/>
      <c r="J24" s="26"/>
      <c r="K24" s="26"/>
      <c r="L24" s="26"/>
      <c r="M24" s="26"/>
      <c r="N24" s="26"/>
      <c r="O24" s="26"/>
      <c r="P24" s="28"/>
      <c r="R24" s="20"/>
      <c r="S24" s="20"/>
      <c r="T24" s="20"/>
      <c r="U24" s="20"/>
      <c r="V24" s="20"/>
      <c r="W24" s="20"/>
      <c r="X24" s="20"/>
      <c r="Y24" s="20"/>
      <c r="Z24" s="20"/>
      <c r="AA24" s="20"/>
    </row>
    <row r="25" spans="1:30" x14ac:dyDescent="0.2">
      <c r="H25" s="27"/>
      <c r="I25" s="26"/>
      <c r="J25" s="26"/>
      <c r="K25" s="26"/>
      <c r="L25" s="26"/>
      <c r="M25" s="26"/>
      <c r="N25" s="26"/>
      <c r="O25" s="26"/>
      <c r="P25" s="28"/>
      <c r="R25" s="20"/>
      <c r="S25" s="20"/>
      <c r="T25" s="20"/>
      <c r="U25" s="20"/>
      <c r="V25" s="20"/>
      <c r="W25" s="20"/>
      <c r="X25" s="20"/>
      <c r="Y25" s="20"/>
      <c r="Z25" s="20"/>
      <c r="AA25" s="20"/>
    </row>
    <row r="26" spans="1:30" x14ac:dyDescent="0.2">
      <c r="H26" s="26"/>
      <c r="I26" s="26"/>
      <c r="J26" s="26"/>
      <c r="K26" s="26"/>
      <c r="L26" s="26"/>
      <c r="M26" s="26"/>
      <c r="N26" s="26"/>
      <c r="O26" s="26"/>
      <c r="P26" s="28"/>
      <c r="R26" s="20"/>
      <c r="S26" s="20"/>
      <c r="T26" s="20"/>
      <c r="U26" s="20"/>
      <c r="V26" s="20"/>
      <c r="W26" s="20"/>
      <c r="X26" s="20"/>
      <c r="Y26" s="20"/>
      <c r="Z26" s="20"/>
      <c r="AA26" s="20"/>
    </row>
    <row r="27" spans="1:30" x14ac:dyDescent="0.2">
      <c r="H27" s="27"/>
      <c r="I27" s="26"/>
      <c r="J27" s="26"/>
      <c r="K27" s="26"/>
      <c r="L27" s="26"/>
      <c r="M27" s="26"/>
      <c r="N27" s="26"/>
      <c r="O27" s="26"/>
      <c r="P27" s="28"/>
      <c r="R27" s="20"/>
      <c r="S27" s="20"/>
      <c r="T27" s="20"/>
      <c r="U27" s="20"/>
      <c r="V27" s="20"/>
      <c r="W27" s="20"/>
      <c r="X27" s="20"/>
      <c r="Y27" s="20"/>
      <c r="Z27" s="20"/>
      <c r="AA27" s="20"/>
    </row>
    <row r="28" spans="1:30" x14ac:dyDescent="0.2">
      <c r="H28" s="26"/>
      <c r="I28" s="26"/>
      <c r="J28" s="26"/>
      <c r="K28" s="26"/>
      <c r="L28" s="26"/>
      <c r="M28" s="26"/>
      <c r="N28" s="26"/>
      <c r="O28" s="26"/>
      <c r="P28" s="28"/>
      <c r="R28" s="20"/>
      <c r="S28" s="20"/>
      <c r="T28" s="20"/>
      <c r="U28" s="20"/>
      <c r="V28" s="20"/>
      <c r="W28" s="20"/>
      <c r="X28" s="20"/>
      <c r="Y28" s="20"/>
      <c r="Z28" s="20"/>
      <c r="AA28" s="20"/>
    </row>
    <row r="29" spans="1:30" x14ac:dyDescent="0.2">
      <c r="H29" s="26"/>
      <c r="I29" s="26"/>
      <c r="J29" s="26"/>
      <c r="K29" s="26"/>
      <c r="L29" s="26"/>
      <c r="M29" s="26"/>
      <c r="N29" s="26"/>
      <c r="O29" s="26"/>
      <c r="P29" s="28"/>
      <c r="R29" s="20"/>
      <c r="S29" s="20"/>
      <c r="T29" s="20"/>
      <c r="U29" s="20"/>
      <c r="V29" s="20"/>
      <c r="W29" s="20"/>
      <c r="X29" s="20"/>
      <c r="Y29" s="20"/>
      <c r="Z29" s="20"/>
      <c r="AA29" s="20"/>
    </row>
    <row r="30" spans="1:30" x14ac:dyDescent="0.2">
      <c r="H30" s="27"/>
      <c r="I30" s="26"/>
      <c r="J30" s="26"/>
      <c r="K30" s="26"/>
      <c r="L30" s="26"/>
      <c r="M30" s="26"/>
      <c r="N30" s="26"/>
      <c r="O30" s="26"/>
      <c r="P30" s="28"/>
      <c r="R30" s="20"/>
      <c r="S30" s="20"/>
      <c r="T30" s="20"/>
      <c r="U30" s="20"/>
      <c r="V30" s="20"/>
      <c r="W30" s="20"/>
      <c r="X30" s="20"/>
      <c r="Y30" s="20"/>
      <c r="Z30" s="20"/>
      <c r="AA30" s="20"/>
    </row>
    <row r="31" spans="1:30" x14ac:dyDescent="0.2">
      <c r="H31" s="27"/>
      <c r="I31" s="26"/>
      <c r="J31" s="26"/>
      <c r="K31" s="26"/>
      <c r="L31" s="26"/>
      <c r="M31" s="26"/>
      <c r="N31" s="26"/>
      <c r="O31" s="26"/>
      <c r="P31" s="28"/>
      <c r="R31" s="20"/>
      <c r="S31" s="20"/>
      <c r="T31" s="20"/>
      <c r="U31" s="20"/>
      <c r="V31" s="20"/>
      <c r="W31" s="20"/>
      <c r="X31" s="20"/>
      <c r="Y31" s="20"/>
      <c r="Z31" s="20"/>
      <c r="AA31" s="20"/>
    </row>
    <row r="32" spans="1:30" x14ac:dyDescent="0.2">
      <c r="H32" s="29"/>
      <c r="R32" s="20"/>
      <c r="S32" s="20"/>
      <c r="T32" s="20"/>
      <c r="U32" s="20"/>
      <c r="V32" s="20"/>
      <c r="W32" s="20"/>
      <c r="X32" s="20"/>
      <c r="Y32" s="20"/>
      <c r="Z32" s="20"/>
      <c r="AA32" s="20"/>
    </row>
    <row r="33" spans="5:27" x14ac:dyDescent="0.2">
      <c r="H33" s="29"/>
      <c r="R33" s="20"/>
      <c r="S33" s="20"/>
      <c r="T33" s="20"/>
      <c r="U33" s="20"/>
      <c r="V33" s="20"/>
      <c r="W33" s="20"/>
      <c r="X33" s="20"/>
      <c r="Y33" s="20"/>
      <c r="Z33" s="20"/>
      <c r="AA33" s="20"/>
    </row>
    <row r="34" spans="5:27" x14ac:dyDescent="0.2">
      <c r="H34" s="29"/>
      <c r="R34" s="20"/>
      <c r="S34" s="20"/>
      <c r="T34" s="20"/>
      <c r="U34" s="20"/>
      <c r="V34" s="20"/>
      <c r="W34" s="20"/>
      <c r="X34" s="20"/>
      <c r="Y34" s="20"/>
      <c r="Z34" s="20"/>
      <c r="AA34" s="20"/>
    </row>
    <row r="35" spans="5:27" x14ac:dyDescent="0.2">
      <c r="H35" s="29"/>
      <c r="R35" s="20"/>
      <c r="S35" s="20"/>
      <c r="T35" s="20"/>
      <c r="U35" s="20"/>
      <c r="V35" s="20"/>
      <c r="W35" s="20"/>
      <c r="X35" s="20"/>
      <c r="Y35" s="20"/>
      <c r="Z35" s="20"/>
      <c r="AA35" s="20"/>
    </row>
    <row r="36" spans="5:27" x14ac:dyDescent="0.2">
      <c r="H36" s="29"/>
      <c r="R36" s="20"/>
      <c r="S36" s="20"/>
      <c r="T36" s="20"/>
      <c r="U36" s="20"/>
      <c r="V36" s="20"/>
      <c r="W36" s="20"/>
      <c r="X36" s="20"/>
      <c r="Y36" s="20"/>
      <c r="Z36" s="20"/>
      <c r="AA36" s="20"/>
    </row>
    <row r="37" spans="5:27" x14ac:dyDescent="0.2">
      <c r="H37" s="29"/>
      <c r="R37" s="20"/>
      <c r="S37" s="20"/>
      <c r="T37" s="20"/>
      <c r="U37" s="20"/>
      <c r="V37" s="20"/>
      <c r="W37" s="20"/>
      <c r="X37" s="20"/>
      <c r="Y37" s="20"/>
      <c r="Z37" s="20"/>
      <c r="AA37" s="20"/>
    </row>
    <row r="38" spans="5:27" x14ac:dyDescent="0.2">
      <c r="H38" s="29"/>
      <c r="R38" s="20"/>
      <c r="S38" s="20"/>
      <c r="T38" s="20"/>
      <c r="U38" s="20"/>
      <c r="V38" s="20"/>
      <c r="W38" s="20"/>
      <c r="X38" s="20"/>
      <c r="Y38" s="20"/>
      <c r="Z38" s="20"/>
      <c r="AA38" s="20"/>
    </row>
    <row r="39" spans="5:27" x14ac:dyDescent="0.2">
      <c r="H39" s="29"/>
      <c r="R39" s="20"/>
      <c r="S39" s="20"/>
      <c r="T39" s="20"/>
      <c r="U39" s="20"/>
      <c r="V39" s="20"/>
      <c r="W39" s="20"/>
      <c r="X39" s="20"/>
      <c r="Y39" s="20"/>
      <c r="Z39" s="20"/>
      <c r="AA39" s="20"/>
    </row>
    <row r="40" spans="5:27" x14ac:dyDescent="0.2">
      <c r="H40" s="29"/>
      <c r="R40" s="20"/>
      <c r="S40" s="20"/>
      <c r="T40" s="20"/>
      <c r="U40" s="20"/>
      <c r="V40" s="20"/>
      <c r="W40" s="20"/>
      <c r="X40" s="20"/>
      <c r="Y40" s="20"/>
      <c r="Z40" s="20"/>
      <c r="AA40" s="20"/>
    </row>
    <row r="41" spans="5:27" x14ac:dyDescent="0.2">
      <c r="H41" s="29"/>
      <c r="R41" s="20"/>
      <c r="S41" s="20"/>
      <c r="T41" s="20"/>
      <c r="U41" s="20"/>
      <c r="V41" s="20"/>
      <c r="W41" s="20"/>
      <c r="X41" s="20"/>
      <c r="Y41" s="20"/>
      <c r="Z41" s="20"/>
      <c r="AA41" s="20"/>
    </row>
    <row r="42" spans="5:27" x14ac:dyDescent="0.2">
      <c r="H42" s="29"/>
      <c r="R42" s="20"/>
      <c r="S42" s="20"/>
      <c r="T42" s="20"/>
      <c r="U42" s="20"/>
      <c r="V42" s="20"/>
      <c r="W42" s="20"/>
      <c r="X42" s="20"/>
      <c r="Y42" s="20"/>
      <c r="Z42" s="20"/>
      <c r="AA42" s="20"/>
    </row>
    <row r="43" spans="5:27" x14ac:dyDescent="0.2">
      <c r="H43" s="29"/>
      <c r="R43" s="20"/>
      <c r="S43" s="20"/>
      <c r="T43" s="20"/>
      <c r="U43" s="20"/>
      <c r="V43" s="20"/>
      <c r="W43" s="20"/>
      <c r="X43" s="20"/>
      <c r="Y43" s="20"/>
      <c r="Z43" s="20"/>
      <c r="AA43" s="20"/>
    </row>
    <row r="44" spans="5:27" x14ac:dyDescent="0.2">
      <c r="E44" s="46"/>
      <c r="H44" s="29"/>
      <c r="R44" s="20"/>
      <c r="S44" s="20"/>
      <c r="T44" s="20"/>
      <c r="U44" s="20"/>
      <c r="V44" s="20"/>
      <c r="W44" s="20"/>
      <c r="X44" s="20"/>
      <c r="Y44" s="20"/>
      <c r="Z44" s="20"/>
      <c r="AA44" s="20"/>
    </row>
    <row r="45" spans="5:27" x14ac:dyDescent="0.2">
      <c r="H45" s="29"/>
    </row>
    <row r="46" spans="5:27" x14ac:dyDescent="0.2">
      <c r="H46" s="29"/>
    </row>
    <row r="47" spans="5:27" x14ac:dyDescent="0.2">
      <c r="H47" s="29"/>
    </row>
    <row r="48" spans="5:27" x14ac:dyDescent="0.2">
      <c r="H48" s="29"/>
    </row>
    <row r="49" spans="8:8" x14ac:dyDescent="0.2">
      <c r="H49" s="29"/>
    </row>
    <row r="50" spans="8:8" x14ac:dyDescent="0.2">
      <c r="H50" s="29"/>
    </row>
    <row r="51" spans="8:8" x14ac:dyDescent="0.2">
      <c r="H51" s="29"/>
    </row>
    <row r="52" spans="8:8" x14ac:dyDescent="0.2">
      <c r="H52" s="29"/>
    </row>
    <row r="53" spans="8:8" x14ac:dyDescent="0.2">
      <c r="H53" s="29"/>
    </row>
    <row r="54" spans="8:8" x14ac:dyDescent="0.2">
      <c r="H54" s="29"/>
    </row>
    <row r="55" spans="8:8" x14ac:dyDescent="0.2">
      <c r="H55" s="29"/>
    </row>
    <row r="56" spans="8:8" x14ac:dyDescent="0.2">
      <c r="H56" s="29"/>
    </row>
    <row r="57" spans="8:8" x14ac:dyDescent="0.2">
      <c r="H57" s="29"/>
    </row>
    <row r="58" spans="8:8" x14ac:dyDescent="0.2">
      <c r="H58" s="29"/>
    </row>
    <row r="59" spans="8:8" x14ac:dyDescent="0.2">
      <c r="H59" s="29"/>
    </row>
    <row r="60" spans="8:8" x14ac:dyDescent="0.2">
      <c r="H60" s="29"/>
    </row>
    <row r="61" spans="8:8" x14ac:dyDescent="0.2">
      <c r="H61" s="29"/>
    </row>
    <row r="62" spans="8:8" x14ac:dyDescent="0.2">
      <c r="H62" s="29"/>
    </row>
    <row r="63" spans="8:8" x14ac:dyDescent="0.2">
      <c r="H63" s="29"/>
    </row>
    <row r="64" spans="8:8" x14ac:dyDescent="0.2">
      <c r="H64" s="29"/>
    </row>
    <row r="65" spans="8:8" x14ac:dyDescent="0.2">
      <c r="H65" s="29"/>
    </row>
    <row r="66" spans="8:8" x14ac:dyDescent="0.2">
      <c r="H66" s="29"/>
    </row>
    <row r="67" spans="8:8" x14ac:dyDescent="0.2">
      <c r="H67" s="29"/>
    </row>
    <row r="68" spans="8:8" x14ac:dyDescent="0.2">
      <c r="H68" s="29"/>
    </row>
    <row r="69" spans="8:8" x14ac:dyDescent="0.2">
      <c r="H69" s="29"/>
    </row>
    <row r="70" spans="8:8" x14ac:dyDescent="0.2">
      <c r="H70" s="29"/>
    </row>
    <row r="71" spans="8:8" x14ac:dyDescent="0.2">
      <c r="H71" s="29"/>
    </row>
    <row r="72" spans="8:8" x14ac:dyDescent="0.2">
      <c r="H72" s="29"/>
    </row>
    <row r="73" spans="8:8" x14ac:dyDescent="0.2">
      <c r="H73" s="29"/>
    </row>
    <row r="74" spans="8:8" x14ac:dyDescent="0.2">
      <c r="H74" s="29"/>
    </row>
    <row r="75" spans="8:8" x14ac:dyDescent="0.2">
      <c r="H75" s="29"/>
    </row>
    <row r="76" spans="8:8" x14ac:dyDescent="0.2">
      <c r="H76" s="29"/>
    </row>
    <row r="77" spans="8:8" x14ac:dyDescent="0.2">
      <c r="H77" s="29"/>
    </row>
    <row r="78" spans="8:8" x14ac:dyDescent="0.2">
      <c r="H78" s="29"/>
    </row>
    <row r="79" spans="8:8" x14ac:dyDescent="0.2">
      <c r="H79" s="29"/>
    </row>
    <row r="80" spans="8:8" x14ac:dyDescent="0.2">
      <c r="H80" s="29"/>
    </row>
    <row r="81" spans="1:27" x14ac:dyDescent="0.2">
      <c r="H81" s="29"/>
    </row>
    <row r="82" spans="1:27" x14ac:dyDescent="0.2">
      <c r="H82" s="29"/>
    </row>
    <row r="83" spans="1:27" x14ac:dyDescent="0.2">
      <c r="H83" s="29"/>
    </row>
    <row r="84" spans="1:27" x14ac:dyDescent="0.2">
      <c r="H84" s="29"/>
    </row>
    <row r="85" spans="1:27" x14ac:dyDescent="0.2">
      <c r="H85" s="29"/>
    </row>
    <row r="86" spans="1:27" x14ac:dyDescent="0.2">
      <c r="H86" s="29"/>
    </row>
    <row r="87" spans="1:27" x14ac:dyDescent="0.2">
      <c r="H87" s="29"/>
    </row>
    <row r="88" spans="1:27" x14ac:dyDescent="0.2">
      <c r="H88" s="29"/>
    </row>
    <row r="89" spans="1:27" x14ac:dyDescent="0.2">
      <c r="H89" s="29"/>
    </row>
    <row r="90" spans="1:27" x14ac:dyDescent="0.2">
      <c r="A90" s="47"/>
      <c r="B90" s="48"/>
      <c r="C90" s="46"/>
      <c r="D90" s="46"/>
      <c r="E90" s="46"/>
      <c r="F90" s="46"/>
      <c r="H90" s="29"/>
    </row>
    <row r="91" spans="1:27" x14ac:dyDescent="0.2">
      <c r="A91" s="47"/>
      <c r="B91" s="48"/>
      <c r="C91" s="46"/>
      <c r="D91" s="46"/>
      <c r="E91" s="46"/>
      <c r="F91" s="46"/>
      <c r="H91" s="29"/>
      <c r="R91" s="8"/>
      <c r="S91" s="8"/>
      <c r="T91" s="8"/>
      <c r="U91" s="8"/>
      <c r="V91" s="8"/>
      <c r="W91" s="8"/>
      <c r="X91" s="8"/>
      <c r="Y91" s="8"/>
      <c r="Z91" s="8"/>
      <c r="AA91" s="8"/>
    </row>
    <row r="92" spans="1:27" s="8" customFormat="1" x14ac:dyDescent="0.2">
      <c r="A92" s="47"/>
      <c r="B92" s="48"/>
      <c r="C92" s="46"/>
      <c r="D92" s="46"/>
      <c r="E92" s="46"/>
      <c r="F92" s="46"/>
      <c r="G92" s="2"/>
      <c r="H92" s="29"/>
      <c r="I92" s="30"/>
      <c r="J92" s="30"/>
      <c r="K92" s="30"/>
      <c r="L92" s="30"/>
      <c r="M92" s="30"/>
      <c r="N92" s="30"/>
      <c r="O92" s="30"/>
      <c r="P92" s="31"/>
      <c r="Q92" s="4"/>
      <c r="R92" s="4"/>
      <c r="S92" s="4"/>
      <c r="T92" s="4"/>
      <c r="U92" s="4"/>
      <c r="V92" s="4"/>
      <c r="W92" s="4"/>
      <c r="X92" s="4"/>
      <c r="Y92" s="4"/>
      <c r="Z92" s="4"/>
      <c r="AA92" s="4"/>
    </row>
    <row r="93" spans="1:27" x14ac:dyDescent="0.2">
      <c r="F93" s="46"/>
      <c r="H93" s="29"/>
      <c r="R93" s="8"/>
      <c r="S93" s="8"/>
      <c r="T93" s="8"/>
      <c r="U93" s="8"/>
      <c r="V93" s="8"/>
      <c r="W93" s="8"/>
      <c r="X93" s="8"/>
      <c r="Y93" s="8"/>
      <c r="Z93" s="8"/>
      <c r="AA93" s="8"/>
    </row>
    <row r="94" spans="1:27" s="8" customFormat="1" x14ac:dyDescent="0.2">
      <c r="A94" s="47"/>
      <c r="B94" s="48"/>
      <c r="C94" s="46"/>
      <c r="D94" s="46"/>
      <c r="E94" s="46"/>
      <c r="F94" s="46"/>
      <c r="G94" s="2"/>
      <c r="H94" s="29"/>
      <c r="I94" s="30"/>
      <c r="J94" s="30"/>
      <c r="K94" s="30"/>
      <c r="L94" s="30"/>
      <c r="M94" s="30"/>
      <c r="N94" s="30"/>
      <c r="O94" s="30"/>
      <c r="P94" s="31"/>
      <c r="Q94" s="4"/>
      <c r="R94" s="4"/>
      <c r="S94" s="4"/>
      <c r="T94" s="4"/>
      <c r="U94" s="4"/>
      <c r="V94" s="4"/>
      <c r="W94" s="4"/>
      <c r="X94" s="4"/>
      <c r="Y94" s="4"/>
      <c r="Z94" s="4"/>
      <c r="AA94" s="4"/>
    </row>
    <row r="95" spans="1:27" x14ac:dyDescent="0.2">
      <c r="F95" s="46"/>
      <c r="H95" s="29"/>
      <c r="R95" s="8"/>
      <c r="S95" s="8"/>
      <c r="T95" s="8"/>
      <c r="U95" s="8"/>
      <c r="V95" s="8"/>
      <c r="W95" s="8"/>
      <c r="X95" s="8"/>
      <c r="Y95" s="8"/>
      <c r="Z95" s="8"/>
      <c r="AA95" s="8"/>
    </row>
    <row r="96" spans="1:27" s="8" customFormat="1" x14ac:dyDescent="0.2">
      <c r="A96" s="47"/>
      <c r="B96" s="48"/>
      <c r="C96" s="46"/>
      <c r="D96" s="46"/>
      <c r="E96" s="46"/>
      <c r="F96" s="46"/>
      <c r="G96" s="2"/>
      <c r="H96" s="29"/>
      <c r="I96" s="30"/>
      <c r="J96" s="30"/>
      <c r="K96" s="30"/>
      <c r="L96" s="30"/>
      <c r="M96" s="30"/>
      <c r="N96" s="30"/>
      <c r="O96" s="30"/>
      <c r="P96" s="31"/>
      <c r="Q96" s="4"/>
      <c r="R96" s="4"/>
      <c r="S96" s="4"/>
      <c r="T96" s="4"/>
      <c r="U96" s="4"/>
      <c r="V96" s="4"/>
      <c r="W96" s="4"/>
      <c r="X96" s="4"/>
      <c r="Y96" s="4"/>
      <c r="Z96" s="4"/>
      <c r="AA96" s="4"/>
    </row>
    <row r="97" spans="2:8" x14ac:dyDescent="0.2">
      <c r="F97" s="46"/>
      <c r="H97" s="29"/>
    </row>
    <row r="98" spans="2:8" x14ac:dyDescent="0.2">
      <c r="B98" s="48"/>
      <c r="C98" s="46"/>
      <c r="D98" s="46"/>
      <c r="E98" s="46"/>
      <c r="F98" s="46"/>
      <c r="H98" s="29"/>
    </row>
    <row r="99" spans="2:8" x14ac:dyDescent="0.2">
      <c r="F99" s="46"/>
      <c r="H99" s="29"/>
    </row>
    <row r="100" spans="2:8" x14ac:dyDescent="0.2">
      <c r="F100" s="46"/>
      <c r="H100" s="29"/>
    </row>
    <row r="101" spans="2:8" x14ac:dyDescent="0.2">
      <c r="B101" s="48"/>
      <c r="C101" s="46"/>
      <c r="D101" s="46"/>
      <c r="E101" s="46"/>
      <c r="F101" s="46"/>
      <c r="H101" s="29"/>
    </row>
    <row r="102" spans="2:8" x14ac:dyDescent="0.2">
      <c r="F102" s="46"/>
      <c r="H102" s="29"/>
    </row>
    <row r="103" spans="2:8" x14ac:dyDescent="0.2">
      <c r="F103" s="46"/>
      <c r="H103" s="29"/>
    </row>
    <row r="104" spans="2:8" x14ac:dyDescent="0.2">
      <c r="B104" s="48"/>
      <c r="C104" s="46"/>
      <c r="D104" s="46"/>
      <c r="E104" s="46"/>
      <c r="F104" s="46"/>
      <c r="H104" s="29"/>
    </row>
    <row r="105" spans="2:8" x14ac:dyDescent="0.2">
      <c r="F105" s="46"/>
      <c r="H105" s="29"/>
    </row>
    <row r="106" spans="2:8" x14ac:dyDescent="0.2">
      <c r="F106" s="46"/>
      <c r="H106" s="29"/>
    </row>
    <row r="107" spans="2:8" x14ac:dyDescent="0.2">
      <c r="B107" s="48"/>
      <c r="C107" s="46"/>
      <c r="D107" s="46"/>
      <c r="F107" s="46"/>
      <c r="H107" s="29"/>
    </row>
    <row r="108" spans="2:8" x14ac:dyDescent="0.2">
      <c r="F108" s="46"/>
      <c r="H108" s="29"/>
    </row>
    <row r="109" spans="2:8" x14ac:dyDescent="0.2">
      <c r="B109" s="48"/>
      <c r="D109" s="46"/>
      <c r="F109" s="46"/>
      <c r="H109" s="29"/>
    </row>
    <row r="110" spans="2:8" x14ac:dyDescent="0.2">
      <c r="F110" s="46"/>
      <c r="H110" s="29"/>
    </row>
    <row r="111" spans="2:8" x14ac:dyDescent="0.2">
      <c r="B111" s="48"/>
      <c r="D111" s="46"/>
      <c r="F111" s="46"/>
      <c r="H111" s="29"/>
    </row>
    <row r="112" spans="2:8" x14ac:dyDescent="0.2">
      <c r="F112" s="46"/>
      <c r="H112" s="29"/>
    </row>
    <row r="113" spans="1:8" x14ac:dyDescent="0.2">
      <c r="B113" s="48"/>
      <c r="D113" s="46"/>
      <c r="F113" s="46"/>
      <c r="H113" s="29"/>
    </row>
    <row r="114" spans="1:8" x14ac:dyDescent="0.2">
      <c r="F114" s="46"/>
      <c r="H114" s="29"/>
    </row>
    <row r="115" spans="1:8" x14ac:dyDescent="0.2">
      <c r="B115" s="48"/>
      <c r="D115" s="46"/>
      <c r="F115" s="46"/>
      <c r="H115" s="29"/>
    </row>
    <row r="116" spans="1:8" x14ac:dyDescent="0.2">
      <c r="F116" s="46"/>
      <c r="H116" s="29"/>
    </row>
    <row r="117" spans="1:8" x14ac:dyDescent="0.2">
      <c r="F117" s="46"/>
      <c r="H117" s="29"/>
    </row>
    <row r="118" spans="1:8" x14ac:dyDescent="0.2">
      <c r="B118" s="48"/>
      <c r="D118" s="46"/>
      <c r="F118" s="46"/>
      <c r="H118" s="29"/>
    </row>
    <row r="119" spans="1:8" x14ac:dyDescent="0.2">
      <c r="F119" s="46"/>
      <c r="H119" s="29"/>
    </row>
    <row r="120" spans="1:8" x14ac:dyDescent="0.2">
      <c r="A120" s="47"/>
      <c r="B120" s="48"/>
      <c r="C120" s="46"/>
      <c r="D120" s="46"/>
      <c r="E120" s="46"/>
      <c r="F120" s="46"/>
      <c r="H120" s="29"/>
    </row>
    <row r="121" spans="1:8" x14ac:dyDescent="0.2">
      <c r="H121" s="29"/>
    </row>
    <row r="122" spans="1:8" x14ac:dyDescent="0.2">
      <c r="H122" s="29"/>
    </row>
    <row r="123" spans="1:8" x14ac:dyDescent="0.2">
      <c r="H123" s="29"/>
    </row>
    <row r="124" spans="1:8" x14ac:dyDescent="0.2">
      <c r="H124" s="29"/>
    </row>
    <row r="125" spans="1:8" x14ac:dyDescent="0.2">
      <c r="H125" s="29"/>
    </row>
    <row r="126" spans="1:8" x14ac:dyDescent="0.2">
      <c r="H126" s="29"/>
    </row>
    <row r="127" spans="1:8" x14ac:dyDescent="0.2">
      <c r="H127" s="29"/>
    </row>
    <row r="128" spans="1:8" x14ac:dyDescent="0.2">
      <c r="H128" s="29"/>
    </row>
    <row r="129" spans="8:8" x14ac:dyDescent="0.2">
      <c r="H129" s="29"/>
    </row>
    <row r="130" spans="8:8" x14ac:dyDescent="0.2">
      <c r="H130" s="29"/>
    </row>
    <row r="131" spans="8:8" x14ac:dyDescent="0.2">
      <c r="H131" s="29"/>
    </row>
    <row r="132" spans="8:8" x14ac:dyDescent="0.2">
      <c r="H132" s="29"/>
    </row>
    <row r="133" spans="8:8" x14ac:dyDescent="0.2">
      <c r="H133" s="29"/>
    </row>
    <row r="134" spans="8:8" x14ac:dyDescent="0.2">
      <c r="H134" s="29"/>
    </row>
    <row r="135" spans="8:8" x14ac:dyDescent="0.2">
      <c r="H135" s="29"/>
    </row>
    <row r="136" spans="8:8" x14ac:dyDescent="0.2">
      <c r="H136" s="29"/>
    </row>
    <row r="137" spans="8:8" x14ac:dyDescent="0.2">
      <c r="H137" s="29"/>
    </row>
    <row r="138" spans="8:8" x14ac:dyDescent="0.2">
      <c r="H138" s="29"/>
    </row>
    <row r="139" spans="8:8" x14ac:dyDescent="0.2">
      <c r="H139" s="29"/>
    </row>
    <row r="140" spans="8:8" x14ac:dyDescent="0.2">
      <c r="H140" s="29"/>
    </row>
    <row r="141" spans="8:8" x14ac:dyDescent="0.2">
      <c r="H141" s="29"/>
    </row>
    <row r="142" spans="8:8" x14ac:dyDescent="0.2">
      <c r="H142" s="29"/>
    </row>
    <row r="143" spans="8:8" x14ac:dyDescent="0.2">
      <c r="H143" s="29"/>
    </row>
    <row r="144" spans="8:8" x14ac:dyDescent="0.2">
      <c r="H144" s="29"/>
    </row>
    <row r="145" spans="8:8" x14ac:dyDescent="0.2">
      <c r="H145" s="29"/>
    </row>
    <row r="146" spans="8:8" x14ac:dyDescent="0.2">
      <c r="H146" s="29"/>
    </row>
    <row r="147" spans="8:8" x14ac:dyDescent="0.2">
      <c r="H147" s="29"/>
    </row>
    <row r="148" spans="8:8" x14ac:dyDescent="0.2">
      <c r="H148" s="29"/>
    </row>
    <row r="149" spans="8:8" x14ac:dyDescent="0.2">
      <c r="H149" s="29"/>
    </row>
    <row r="150" spans="8:8" x14ac:dyDescent="0.2">
      <c r="H150" s="29"/>
    </row>
    <row r="151" spans="8:8" x14ac:dyDescent="0.2">
      <c r="H151" s="29"/>
    </row>
    <row r="152" spans="8:8" x14ac:dyDescent="0.2">
      <c r="H152" s="29"/>
    </row>
    <row r="153" spans="8:8" x14ac:dyDescent="0.2">
      <c r="H153" s="29"/>
    </row>
    <row r="154" spans="8:8" x14ac:dyDescent="0.2">
      <c r="H154" s="29"/>
    </row>
    <row r="155" spans="8:8" x14ac:dyDescent="0.2">
      <c r="H155" s="29"/>
    </row>
    <row r="156" spans="8:8" x14ac:dyDescent="0.2">
      <c r="H156" s="29"/>
    </row>
    <row r="157" spans="8:8" x14ac:dyDescent="0.2">
      <c r="H157" s="29"/>
    </row>
    <row r="158" spans="8:8" x14ac:dyDescent="0.2">
      <c r="H158" s="29"/>
    </row>
    <row r="159" spans="8:8" x14ac:dyDescent="0.2">
      <c r="H159" s="29"/>
    </row>
    <row r="160" spans="8:8" x14ac:dyDescent="0.2">
      <c r="H160" s="29"/>
    </row>
    <row r="161" spans="8:8" x14ac:dyDescent="0.2">
      <c r="H161" s="29"/>
    </row>
    <row r="162" spans="8:8" x14ac:dyDescent="0.2">
      <c r="H162" s="29"/>
    </row>
    <row r="163" spans="8:8" x14ac:dyDescent="0.2">
      <c r="H163" s="29"/>
    </row>
    <row r="164" spans="8:8" x14ac:dyDescent="0.2">
      <c r="H164" s="29"/>
    </row>
    <row r="165" spans="8:8" x14ac:dyDescent="0.2">
      <c r="H165" s="29"/>
    </row>
    <row r="166" spans="8:8" x14ac:dyDescent="0.2">
      <c r="H166" s="29"/>
    </row>
    <row r="167" spans="8:8" x14ac:dyDescent="0.2">
      <c r="H167" s="29"/>
    </row>
    <row r="168" spans="8:8" x14ac:dyDescent="0.2">
      <c r="H168" s="29"/>
    </row>
    <row r="169" spans="8:8" x14ac:dyDescent="0.2">
      <c r="H169" s="29"/>
    </row>
    <row r="170" spans="8:8" x14ac:dyDescent="0.2">
      <c r="H170" s="29"/>
    </row>
    <row r="171" spans="8:8" x14ac:dyDescent="0.2">
      <c r="H171" s="29"/>
    </row>
    <row r="172" spans="8:8" x14ac:dyDescent="0.2">
      <c r="H172" s="29"/>
    </row>
    <row r="173" spans="8:8" x14ac:dyDescent="0.2">
      <c r="H173" s="29"/>
    </row>
    <row r="174" spans="8:8" x14ac:dyDescent="0.2">
      <c r="H174" s="29"/>
    </row>
    <row r="175" spans="8:8" x14ac:dyDescent="0.2">
      <c r="H175" s="29"/>
    </row>
    <row r="176" spans="8:8" x14ac:dyDescent="0.2">
      <c r="H176" s="29"/>
    </row>
    <row r="177" spans="8:8" x14ac:dyDescent="0.2">
      <c r="H177" s="29"/>
    </row>
    <row r="178" spans="8:8" x14ac:dyDescent="0.2">
      <c r="H178" s="29"/>
    </row>
    <row r="179" spans="8:8" x14ac:dyDescent="0.2">
      <c r="H179" s="29"/>
    </row>
    <row r="180" spans="8:8" x14ac:dyDescent="0.2">
      <c r="H180" s="29"/>
    </row>
    <row r="181" spans="8:8" x14ac:dyDescent="0.2">
      <c r="H181" s="29"/>
    </row>
    <row r="182" spans="8:8" x14ac:dyDescent="0.2">
      <c r="H182" s="29"/>
    </row>
    <row r="183" spans="8:8" x14ac:dyDescent="0.2">
      <c r="H183" s="29"/>
    </row>
    <row r="184" spans="8:8" x14ac:dyDescent="0.2">
      <c r="H184" s="29"/>
    </row>
    <row r="185" spans="8:8" x14ac:dyDescent="0.2">
      <c r="H185" s="29"/>
    </row>
    <row r="186" spans="8:8" x14ac:dyDescent="0.2">
      <c r="H186" s="29"/>
    </row>
    <row r="187" spans="8:8" x14ac:dyDescent="0.2">
      <c r="H187" s="29"/>
    </row>
    <row r="188" spans="8:8" x14ac:dyDescent="0.2">
      <c r="H188" s="29"/>
    </row>
    <row r="189" spans="8:8" x14ac:dyDescent="0.2">
      <c r="H189" s="29"/>
    </row>
    <row r="190" spans="8:8" x14ac:dyDescent="0.2">
      <c r="H190" s="29"/>
    </row>
    <row r="191" spans="8:8" x14ac:dyDescent="0.2">
      <c r="H191" s="29"/>
    </row>
    <row r="192" spans="8:8" x14ac:dyDescent="0.2">
      <c r="H192" s="29"/>
    </row>
    <row r="193" spans="8:8" x14ac:dyDescent="0.2">
      <c r="H193" s="29"/>
    </row>
    <row r="194" spans="8:8" x14ac:dyDescent="0.2">
      <c r="H194" s="29"/>
    </row>
    <row r="195" spans="8:8" x14ac:dyDescent="0.2">
      <c r="H195" s="29"/>
    </row>
    <row r="196" spans="8:8" x14ac:dyDescent="0.2">
      <c r="H196" s="29"/>
    </row>
    <row r="197" spans="8:8" x14ac:dyDescent="0.2">
      <c r="H197" s="29"/>
    </row>
    <row r="198" spans="8:8" x14ac:dyDescent="0.2">
      <c r="H198" s="29"/>
    </row>
    <row r="199" spans="8:8" x14ac:dyDescent="0.2">
      <c r="H199" s="29"/>
    </row>
    <row r="200" spans="8:8" x14ac:dyDescent="0.2">
      <c r="H200" s="29"/>
    </row>
    <row r="201" spans="8:8" x14ac:dyDescent="0.2">
      <c r="H201" s="29"/>
    </row>
    <row r="202" spans="8:8" x14ac:dyDescent="0.2">
      <c r="H202" s="29"/>
    </row>
    <row r="203" spans="8:8" x14ac:dyDescent="0.2">
      <c r="H203" s="29"/>
    </row>
    <row r="204" spans="8:8" x14ac:dyDescent="0.2">
      <c r="H204" s="29"/>
    </row>
    <row r="205" spans="8:8" x14ac:dyDescent="0.2">
      <c r="H205" s="29"/>
    </row>
    <row r="206" spans="8:8" x14ac:dyDescent="0.2">
      <c r="H206" s="29"/>
    </row>
    <row r="207" spans="8:8" x14ac:dyDescent="0.2">
      <c r="H207" s="29"/>
    </row>
    <row r="208" spans="8:8" x14ac:dyDescent="0.2">
      <c r="H208" s="29"/>
    </row>
  </sheetData>
  <mergeCells count="14">
    <mergeCell ref="Y14:AA14"/>
    <mergeCell ref="Y15:AA15"/>
    <mergeCell ref="Y16:AA16"/>
    <mergeCell ref="Y17:AA17"/>
    <mergeCell ref="Y9:AA9"/>
    <mergeCell ref="Y10:AA10"/>
    <mergeCell ref="Y11:AA11"/>
    <mergeCell ref="Y12:AA12"/>
    <mergeCell ref="Y13:AA13"/>
    <mergeCell ref="A8:A9"/>
    <mergeCell ref="B8:B9"/>
    <mergeCell ref="C8:C9"/>
    <mergeCell ref="D8:D9"/>
    <mergeCell ref="F8:F9"/>
  </mergeCells>
  <phoneticPr fontId="24" type="noConversion"/>
  <pageMargins left="0.75" right="0.75" top="1" bottom="1" header="0.5" footer="0.5"/>
  <pageSetup scale="48"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ESCROW 2.0</vt:lpstr>
      <vt:lpstr>'ESCROW 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2022-11-14T03:32:29Z</dcterms:created>
  <dcterms:modified xsi:type="dcterms:W3CDTF">2022-11-14T03:33:16Z</dcterms:modified>
</cp:coreProperties>
</file>